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DEF\RCC\DCF\DCF-2025-0331 Assistance Veille fiscale\2 DCE de travail\7- DCE VF\Clean\"/>
    </mc:Choice>
  </mc:AlternateContent>
  <xr:revisionPtr revIDLastSave="0" documentId="13_ncr:1_{AF994B09-5355-49F1-9736-66C91F47573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PGF" sheetId="4" r:id="rId1"/>
    <sheet name="BPU" sheetId="1" r:id="rId2"/>
    <sheet name="DQE" sheetId="5" r:id="rId3"/>
    <sheet name="SYNTHESE TOTAL ESTIMATIF" sheetId="7" r:id="rId4"/>
  </sheets>
  <definedNames>
    <definedName name="_Toc25250064" localSheetId="0">DPGF!$C$16</definedName>
    <definedName name="_Toc25250065" localSheetId="0">DPGF!#REF!</definedName>
    <definedName name="_xlnm.Print_Area" localSheetId="1">BPU!$B$1:$N$47</definedName>
    <definedName name="_xlnm.Print_Area" localSheetId="0">DPGF!$C$9:$K$65</definedName>
    <definedName name="_xlnm.Print_Area" localSheetId="2">DQE!$B$1:$J$24</definedName>
    <definedName name="_xlnm.Print_Area" localSheetId="3">'SYNTHESE TOTAL ESTIMATIF'!$B$1:$O$15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34" i="4" l="1"/>
  <c r="K34" i="4"/>
  <c r="K31" i="4"/>
  <c r="K29" i="4"/>
  <c r="K27" i="4"/>
  <c r="K25" i="4"/>
  <c r="M25" i="4" s="1"/>
  <c r="K23" i="4"/>
  <c r="K21" i="4"/>
  <c r="F34" i="4"/>
  <c r="G34" i="4"/>
  <c r="H34" i="4"/>
  <c r="E34" i="4"/>
  <c r="F33" i="4"/>
  <c r="G33" i="4"/>
  <c r="H33" i="4"/>
  <c r="E33" i="4"/>
  <c r="H25" i="4"/>
  <c r="G25" i="4"/>
  <c r="F25" i="4"/>
  <c r="E25" i="4"/>
  <c r="G23" i="5"/>
  <c r="G22" i="5"/>
  <c r="G21" i="5"/>
  <c r="B2" i="7" l="1"/>
  <c r="B2" i="5"/>
  <c r="B2" i="1"/>
  <c r="E5" i="1"/>
  <c r="F5" i="5" s="1"/>
  <c r="E5" i="7" s="1"/>
  <c r="I14" i="1"/>
  <c r="I15" i="1"/>
  <c r="I16" i="1"/>
  <c r="I13" i="1"/>
  <c r="G17" i="5" l="1"/>
  <c r="J14" i="1"/>
  <c r="J15" i="1"/>
  <c r="J16" i="1"/>
  <c r="J13" i="1"/>
  <c r="H14" i="1"/>
  <c r="F14" i="5" s="1"/>
  <c r="H15" i="1"/>
  <c r="F15" i="5" s="1"/>
  <c r="H16" i="1"/>
  <c r="F16" i="5" s="1"/>
  <c r="H13" i="1"/>
  <c r="F13" i="5" s="1"/>
  <c r="G25" i="1" l="1"/>
  <c r="G24" i="5" s="1"/>
  <c r="H29" i="4" l="1"/>
  <c r="H31" i="4"/>
  <c r="G31" i="4"/>
  <c r="F31" i="4"/>
  <c r="E31" i="4"/>
  <c r="G29" i="4"/>
  <c r="F29" i="4"/>
  <c r="E29" i="4"/>
  <c r="H27" i="4"/>
  <c r="G27" i="4"/>
  <c r="F27" i="4"/>
  <c r="E27" i="4"/>
  <c r="H23" i="4"/>
  <c r="G23" i="4"/>
  <c r="F23" i="4"/>
  <c r="E23" i="4"/>
  <c r="G21" i="4"/>
  <c r="F21" i="4"/>
  <c r="E21" i="4"/>
  <c r="M29" i="4" l="1"/>
  <c r="D14" i="5"/>
  <c r="D15" i="5"/>
  <c r="D16" i="5"/>
  <c r="D13" i="5"/>
  <c r="E16" i="5"/>
  <c r="H16" i="5" s="1"/>
  <c r="E15" i="5"/>
  <c r="H15" i="5" s="1"/>
  <c r="H21" i="4"/>
  <c r="M27" i="4" l="1"/>
  <c r="E14" i="5" l="1"/>
  <c r="H14" i="5" s="1"/>
  <c r="E13" i="5"/>
  <c r="I23" i="5" s="1"/>
  <c r="H13" i="5" l="1"/>
  <c r="H11" i="7"/>
  <c r="E46" i="4"/>
  <c r="I13" i="5" l="1"/>
  <c r="I24" i="5"/>
  <c r="I11" i="7" s="1"/>
  <c r="H17" i="5"/>
  <c r="I16" i="5"/>
  <c r="I15" i="5"/>
  <c r="I14" i="5"/>
  <c r="I17" i="5" l="1"/>
  <c r="K16" i="4" l="1"/>
  <c r="M31" i="4" l="1"/>
  <c r="E36" i="4" l="1"/>
  <c r="M23" i="4"/>
  <c r="M21" i="4"/>
  <c r="E37" i="4" l="1"/>
  <c r="H10" i="7"/>
  <c r="H12" i="7" s="1"/>
  <c r="I10" i="7" l="1"/>
  <c r="I12" i="7" s="1"/>
  <c r="E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RAZE Victoria</author>
  </authors>
  <commentList>
    <comment ref="G1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AFD:</t>
        </r>
        <r>
          <rPr>
            <sz val="9"/>
            <color indexed="81"/>
            <rFont val="Tahoma"/>
            <family val="2"/>
          </rPr>
          <t xml:space="preserve">
NE PAS MODIFIER LES QUANTITES</t>
        </r>
      </text>
    </comment>
  </commentList>
</comments>
</file>

<file path=xl/sharedStrings.xml><?xml version="1.0" encoding="utf-8"?>
<sst xmlns="http://schemas.openxmlformats.org/spreadsheetml/2006/main" count="135" uniqueCount="103">
  <si>
    <t>Nom du soumissionnaire :</t>
  </si>
  <si>
    <t>Le présent document est contractuel et engageant pour le soumissionnaire.</t>
  </si>
  <si>
    <t>COUT PAR PROFIL</t>
  </si>
  <si>
    <t>PROFIL</t>
  </si>
  <si>
    <t>SOCIETE</t>
  </si>
  <si>
    <t>EXPERTISE</t>
  </si>
  <si>
    <t>TAUX JOURNALIER 
EN € TTC</t>
  </si>
  <si>
    <t>OBSERVATIONS</t>
  </si>
  <si>
    <t>AUTRES COUTS</t>
  </si>
  <si>
    <t>Observations</t>
  </si>
  <si>
    <t xml:space="preserve">Autres </t>
  </si>
  <si>
    <t>POUR LE CANDIDAT</t>
  </si>
  <si>
    <t>POUR L'AFD</t>
  </si>
  <si>
    <t>Date et lieu</t>
  </si>
  <si>
    <t>Nom et fonction</t>
  </si>
  <si>
    <t>Signature</t>
  </si>
  <si>
    <t>Montant total du contrat
Prestations + frais eventuels</t>
  </si>
  <si>
    <t>Total autres dépenses</t>
  </si>
  <si>
    <t>Autres à préciser</t>
  </si>
  <si>
    <t>AUTRES FRAIS le cas échéant</t>
  </si>
  <si>
    <t>EVENTUELS FRAIS</t>
  </si>
  <si>
    <t>Montant total de prestation  en € TTC</t>
  </si>
  <si>
    <t>Montant total de prestation  en € HT</t>
  </si>
  <si>
    <t>Montant total en €HT</t>
  </si>
  <si>
    <t>TTC</t>
  </si>
  <si>
    <t>TVA</t>
  </si>
  <si>
    <t>HT</t>
  </si>
  <si>
    <t>Possible remise commerciale</t>
  </si>
  <si>
    <t>Structure/société d'appartenance</t>
  </si>
  <si>
    <t>Nombre d'années d'expérience</t>
  </si>
  <si>
    <t>Expertise principale</t>
  </si>
  <si>
    <t>Profils retenus pour la mission décrite au TDR</t>
  </si>
  <si>
    <t>Profil 4</t>
  </si>
  <si>
    <t>Profil 3</t>
  </si>
  <si>
    <t>Profil 2</t>
  </si>
  <si>
    <t>Profil 1</t>
  </si>
  <si>
    <t>PROFILS ET LIVRABLES</t>
  </si>
  <si>
    <t>La décomposition ci-après n'est pas contractuelle. Seul le montant forfaitaire global sera contractualisé.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</si>
  <si>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</si>
  <si>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</si>
  <si>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
EN € TTC</t>
  </si>
  <si>
    <t>TOTAL DQE</t>
  </si>
  <si>
    <t xml:space="preserve">Nombre total de jours </t>
  </si>
  <si>
    <t>TOTAL DPGF</t>
  </si>
  <si>
    <t>TOTAL ESTIMATIF DU CONTRAT</t>
  </si>
  <si>
    <t>TOTAL en € TTC</t>
  </si>
  <si>
    <t>C'est le montant total estimatif du contrat ci-dessous qui sera pris en compte pour la comparaison et le classement des offres</t>
  </si>
  <si>
    <t>BORDEREAU DES PRIX UNITAIRES</t>
  </si>
  <si>
    <t>DECOMPOSITION DU PRIX GLOBAL ET FORFAITAIRE</t>
  </si>
  <si>
    <t>DETAIL QUANTITATIF ESTIMATIF</t>
  </si>
  <si>
    <t>SYNTHESE TOTAL ESTIMATIF DU CONTRAT</t>
  </si>
  <si>
    <t>Seuls les profils listés ci-après seront sollicités pour l'exécution des missions.</t>
  </si>
  <si>
    <t>Jours par profil : Phase 1</t>
  </si>
  <si>
    <t>Total / profil : Phase 1</t>
  </si>
  <si>
    <t>Jours par profil : Phase 2</t>
  </si>
  <si>
    <t>Total / profil : Phase 2</t>
  </si>
  <si>
    <t>TOTAL 
EN € HT</t>
  </si>
  <si>
    <t xml:space="preserve">Communication d’un feuillet trimestriel reprenant les principaux enjeux règlementaires pour le Groupe AFD </t>
  </si>
  <si>
    <t>Tenue d'une réunion annuelle de présentation des principaux enjeux et des évolutions pour le Groupe AFD</t>
  </si>
  <si>
    <t>Jours par profil : Phase 3</t>
  </si>
  <si>
    <t>Total / profil : Phase 3</t>
  </si>
  <si>
    <t>Jours par profil : Phase 4</t>
  </si>
  <si>
    <t>Total / profil : Phase 4</t>
  </si>
  <si>
    <t>Jours par profil : Phase 5</t>
  </si>
  <si>
    <t>Total / profil : Phase 5</t>
  </si>
  <si>
    <t>TAUX horaire
EN € HT</t>
  </si>
  <si>
    <t>TOTAL annuel</t>
  </si>
  <si>
    <t>TOTAL en € HT</t>
  </si>
  <si>
    <t>TAUX horaires 
EN € HT</t>
  </si>
  <si>
    <t>TAUX horaires 
EN € TTC</t>
  </si>
  <si>
    <t>Taux horaire en € HT</t>
  </si>
  <si>
    <t>Taux moyen</t>
  </si>
  <si>
    <t>Prix unitaires pour le prestations par bons de commande</t>
  </si>
  <si>
    <t>Avocat associé (15 ans d'expérience et +)</t>
  </si>
  <si>
    <t>Avocat senior/intermédiaire (entre 5 et 15 ans d'expérience)</t>
  </si>
  <si>
    <t>Avocat junior (4-5 ans d'expérience)</t>
  </si>
  <si>
    <t>Avocat adjoint (entre 0 et 4 ans d'expérience)</t>
  </si>
  <si>
    <t>TAUX DE DEGRESSIVITE EN CAS DE CONSECUTIVITE DE JOURS DE PRESTATION (*)</t>
  </si>
  <si>
    <t>Profils mobilisés entre :</t>
  </si>
  <si>
    <t>Taux de dégressivité (en %)</t>
  </si>
  <si>
    <t>MOYENNE DES TAUX</t>
  </si>
  <si>
    <t>* Ce taux de dégressivité s'applique à tous les profils</t>
  </si>
  <si>
    <t>Coefficient de dégressivitité en % : (remise globale et uniforme) le taux de % est fixe et s'applique sur la volumétrie totale</t>
  </si>
  <si>
    <r>
      <t>Profils</t>
    </r>
    <r>
      <rPr>
        <b/>
        <sz val="14"/>
        <color rgb="FFC00000"/>
        <rFont val="Century Gothic"/>
        <family val="2"/>
      </rPr>
      <t>*</t>
    </r>
    <r>
      <rPr>
        <b/>
        <sz val="12"/>
        <color theme="1"/>
        <rFont val="Century Gothic"/>
        <family val="2"/>
      </rPr>
      <t xml:space="preserve"> mobilisés entre :</t>
    </r>
  </si>
  <si>
    <t>TOTAL EN € HT</t>
  </si>
  <si>
    <t>TOTAL EN € TTC</t>
  </si>
  <si>
    <t>TAUX horaire
EN € TTC</t>
  </si>
  <si>
    <t>TAUX JOURNALIER 
EN € HT</t>
  </si>
  <si>
    <r>
      <rPr>
        <b/>
        <sz val="14"/>
        <color rgb="FFFF0000"/>
        <rFont val="Calibri"/>
        <family val="2"/>
      </rPr>
      <t>Le taux s'applique à chaque bon de commande sur la volumétrie des jours Homme</t>
    </r>
    <r>
      <rPr>
        <b/>
        <sz val="12"/>
        <color theme="1"/>
        <rFont val="Calibri"/>
        <family val="2"/>
      </rPr>
      <t xml:space="preserve">
Ex : mission de 7 mois ;  pour un profil Avocat junior (500) €HT/jour et que le % accordée est de 8 % alors le tarif qui s'applique sera = (500*8%) 460€HT pour ce profil.</t>
    </r>
  </si>
  <si>
    <t>uniquement les cases en vert à remplir</t>
  </si>
  <si>
    <t>AUCUNE ACTION DANS CET ONGLET</t>
  </si>
  <si>
    <t>&gt;ou = 10 JOURS à &lt; 20 JOURS</t>
  </si>
  <si>
    <t>Au-delà de 20 JOURS</t>
  </si>
  <si>
    <t>QUANTITE ESTIMEE 
HEURES</t>
  </si>
  <si>
    <t>Nb d'heure * par le taux moyen accordé</t>
  </si>
  <si>
    <t>les taux journaliers seront établis sur une base de 7 heures par jour</t>
  </si>
  <si>
    <r>
      <t xml:space="preserve">Formalisation de notes relatives à l’interprétation des revues effectuées pour toutes les entités </t>
    </r>
    <r>
      <rPr>
        <sz val="11"/>
        <color rgb="FFFF0000"/>
        <rFont val="Roboto Bold"/>
      </rPr>
      <t>(cf. 5.1.1 du CCTP)</t>
    </r>
  </si>
  <si>
    <t>Formalisation des réponses apportées aux questions fiscales ponctuelles (environ 20 par an)</t>
  </si>
  <si>
    <t>DCF 2025 0331 Prestations d'assistance et de veille en matière de fiscalité pour le Groupe AFD</t>
  </si>
  <si>
    <t xml:space="preserve">Alertes portant sur l'actualité et les nouveautés (règlementaires, doctrinales, de jurisprudence, etc.) en matière fiscale </t>
  </si>
  <si>
    <t xml:space="preserve">Alerte et résumé, par mail, des points d'attention et des impacts en cas de modification/nouveauté fiscale applicable au contexte du groupe AFD. </t>
  </si>
  <si>
    <t>De 5 jour à &lt;10 JOURS</t>
  </si>
  <si>
    <t>Aux fins de comparaison, les taux journaliers seront établis sur une base de  7h par 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</si>
</sst>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_-* #,##0_-;\-* #,##0_-;_-* &quot;-&quot;??_-;_-@_-"/>
    <numFmt numFmtId="169" formatCode="_-* #,##0.00\ _€_-;\-* #,##0.00\ _€_-;_-* &quot;-&quot;??\ _€_-;_-@_-"/>
  </numFmts>
  <fonts count="53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Roboto Bold"/>
    </font>
    <font>
      <b/>
      <sz val="11"/>
      <name val="Roboto Bold"/>
    </font>
    <font>
      <b/>
      <sz val="16"/>
      <color theme="0"/>
      <name val="Calibri"/>
      <family val="2"/>
      <scheme val="minor"/>
    </font>
    <font>
      <b/>
      <sz val="16"/>
      <color theme="0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0"/>
      <name val="Roboto Bold"/>
    </font>
    <font>
      <sz val="10"/>
      <color rgb="FFC00000"/>
      <name val="Roboto Bold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sz val="12"/>
      <name val="Roboto Bold"/>
    </font>
    <font>
      <sz val="12"/>
      <color rgb="FFC00000"/>
      <name val="Roboto Bold"/>
    </font>
    <font>
      <sz val="11"/>
      <color rgb="FFFF0000"/>
      <name val="Roboto Bold"/>
    </font>
    <font>
      <b/>
      <sz val="12"/>
      <color theme="1"/>
      <name val="Roboto Black"/>
    </font>
    <font>
      <sz val="12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0"/>
      <name val="Century Gothic"/>
      <family val="2"/>
    </font>
    <font>
      <b/>
      <sz val="12"/>
      <color theme="1"/>
      <name val="Century Gothic"/>
      <family val="2"/>
    </font>
    <font>
      <b/>
      <sz val="12"/>
      <color rgb="FFFF0000"/>
      <name val="Century Gothic"/>
      <family val="2"/>
    </font>
    <font>
      <sz val="12"/>
      <color rgb="FFFF0000"/>
      <name val="Calibri"/>
      <family val="2"/>
    </font>
    <font>
      <b/>
      <sz val="14"/>
      <color rgb="FFFF0000"/>
      <name val="Calibri"/>
      <family val="2"/>
    </font>
    <font>
      <b/>
      <sz val="14"/>
      <color rgb="FFC00000"/>
      <name val="Century Gothic"/>
      <family val="2"/>
    </font>
    <font>
      <b/>
      <sz val="10"/>
      <color rgb="FFFF0000"/>
      <name val="Roboto Bold"/>
    </font>
    <font>
      <b/>
      <sz val="16"/>
      <color rgb="FFFF0000"/>
      <name val="Roboto Bold"/>
    </font>
  </fonts>
  <fills count="18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theme="6" tint="0.79998168889431442"/>
        <bgColor indexed="64"/>
      </patternFill>
    </fill>
    <fill>
      <patternFill patternType="gray0625">
        <bgColor theme="0"/>
      </patternFill>
    </fill>
    <fill>
      <patternFill patternType="gray0625"/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rgb="FF391494"/>
        <bgColor indexed="64"/>
      </patternFill>
    </fill>
    <fill>
      <patternFill patternType="solid">
        <fgColor theme="9" tint="0.59999389629810485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0"/>
      </top>
      <bottom style="medium">
        <color theme="0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/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DashDotDot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206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1" fillId="0" borderId="0"/>
  </cellStyleXfs>
  <cellXfs count="253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10" fillId="4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8" xfId="0" applyFill="1" applyBorder="1"/>
    <xf numFmtId="0" fontId="5" fillId="5" borderId="0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12" fillId="6" borderId="11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0" fillId="0" borderId="8" xfId="0" applyBorder="1"/>
    <xf numFmtId="0" fontId="13" fillId="7" borderId="14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left" vertical="center" wrapText="1"/>
    </xf>
    <xf numFmtId="164" fontId="14" fillId="0" borderId="16" xfId="0" applyNumberFormat="1" applyFont="1" applyFill="1" applyBorder="1" applyAlignment="1" applyProtection="1">
      <alignment horizontal="center" vertical="center" wrapText="1"/>
      <protection locked="0"/>
    </xf>
    <xf numFmtId="10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8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0" fontId="1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3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13" fillId="0" borderId="0" xfId="0" applyFont="1" applyBorder="1" applyAlignment="1">
      <alignment horizontal="center" vertical="top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28" fillId="0" borderId="8" xfId="0" applyFont="1" applyFill="1" applyBorder="1" applyAlignment="1" applyProtection="1">
      <alignment vertical="center" wrapText="1"/>
      <protection locked="0"/>
    </xf>
    <xf numFmtId="0" fontId="29" fillId="4" borderId="0" xfId="0" applyFont="1" applyFill="1" applyBorder="1" applyAlignment="1" applyProtection="1">
      <alignment vertical="center"/>
      <protection locked="0"/>
    </xf>
    <xf numFmtId="0" fontId="29" fillId="0" borderId="0" xfId="0" applyFont="1" applyFill="1" applyBorder="1" applyAlignment="1" applyProtection="1">
      <protection locked="0"/>
    </xf>
    <xf numFmtId="0" fontId="30" fillId="0" borderId="7" xfId="0" applyFont="1" applyFill="1" applyBorder="1"/>
    <xf numFmtId="0" fontId="31" fillId="0" borderId="0" xfId="0" applyFont="1" applyFill="1" applyBorder="1" applyAlignment="1">
      <alignment horizontal="center" vertical="center" wrapText="1"/>
    </xf>
    <xf numFmtId="0" fontId="30" fillId="0" borderId="7" xfId="0" applyFont="1" applyBorder="1"/>
    <xf numFmtId="0" fontId="30" fillId="0" borderId="6" xfId="0" applyFont="1" applyBorder="1"/>
    <xf numFmtId="0" fontId="30" fillId="0" borderId="5" xfId="0" applyFont="1" applyBorder="1"/>
    <xf numFmtId="0" fontId="30" fillId="0" borderId="4" xfId="0" applyFont="1" applyBorder="1"/>
    <xf numFmtId="0" fontId="34" fillId="4" borderId="0" xfId="0" applyFont="1" applyFill="1" applyBorder="1" applyAlignment="1" applyProtection="1">
      <alignment vertical="center"/>
      <protection locked="0"/>
    </xf>
    <xf numFmtId="0" fontId="35" fillId="4" borderId="0" xfId="0" applyFont="1" applyFill="1" applyBorder="1" applyAlignment="1" applyProtection="1">
      <alignment vertical="center"/>
      <protection locked="0"/>
    </xf>
    <xf numFmtId="0" fontId="5" fillId="11" borderId="0" xfId="0" applyFont="1" applyFill="1" applyBorder="1" applyAlignment="1">
      <alignment vertical="center"/>
    </xf>
    <xf numFmtId="0" fontId="0" fillId="11" borderId="0" xfId="0" applyFill="1" applyBorder="1" applyAlignment="1">
      <alignment wrapText="1"/>
    </xf>
    <xf numFmtId="0" fontId="2" fillId="0" borderId="0" xfId="4" applyProtection="1">
      <protection locked="0"/>
    </xf>
    <xf numFmtId="0" fontId="2" fillId="0" borderId="0" xfId="4" applyBorder="1" applyProtection="1">
      <protection locked="0"/>
    </xf>
    <xf numFmtId="0" fontId="27" fillId="0" borderId="7" xfId="4" applyFont="1" applyBorder="1" applyProtection="1">
      <protection locked="0"/>
    </xf>
    <xf numFmtId="0" fontId="27" fillId="0" borderId="0" xfId="4" applyFont="1" applyBorder="1" applyProtection="1">
      <protection locked="0"/>
    </xf>
    <xf numFmtId="0" fontId="27" fillId="0" borderId="8" xfId="4" applyFont="1" applyBorder="1" applyProtection="1">
      <protection locked="0"/>
    </xf>
    <xf numFmtId="0" fontId="2" fillId="0" borderId="8" xfId="4" applyBorder="1" applyProtection="1">
      <protection locked="0"/>
    </xf>
    <xf numFmtId="0" fontId="2" fillId="0" borderId="7" xfId="4" applyBorder="1" applyProtection="1">
      <protection locked="0"/>
    </xf>
    <xf numFmtId="0" fontId="21" fillId="0" borderId="0" xfId="4" applyFont="1" applyFill="1" applyBorder="1" applyAlignment="1" applyProtection="1">
      <alignment horizontal="center" vertical="center" wrapText="1"/>
      <protection locked="0"/>
    </xf>
    <xf numFmtId="0" fontId="19" fillId="6" borderId="29" xfId="4" applyFont="1" applyFill="1" applyBorder="1" applyAlignment="1" applyProtection="1">
      <alignment horizontal="center" vertical="center" wrapText="1"/>
      <protection locked="0"/>
    </xf>
    <xf numFmtId="0" fontId="24" fillId="4" borderId="0" xfId="4" applyFont="1" applyFill="1" applyBorder="1" applyAlignment="1" applyProtection="1">
      <alignment horizontal="center" vertical="center" wrapText="1"/>
      <protection locked="0"/>
    </xf>
    <xf numFmtId="0" fontId="24" fillId="0" borderId="50" xfId="4" applyFont="1" applyFill="1" applyBorder="1" applyAlignment="1" applyProtection="1">
      <alignment horizontal="center" vertical="center" wrapText="1"/>
      <protection locked="0"/>
    </xf>
    <xf numFmtId="0" fontId="24" fillId="0" borderId="49" xfId="4" applyFont="1" applyFill="1" applyBorder="1" applyAlignment="1" applyProtection="1">
      <alignment horizontal="center" vertical="center" wrapText="1"/>
      <protection locked="0"/>
    </xf>
    <xf numFmtId="167" fontId="11" fillId="4" borderId="0" xfId="5" applyNumberFormat="1" applyFont="1" applyFill="1" applyBorder="1" applyAlignment="1" applyProtection="1">
      <alignment horizontal="center" vertical="center"/>
      <protection locked="0"/>
    </xf>
    <xf numFmtId="167" fontId="15" fillId="0" borderId="43" xfId="4" applyNumberFormat="1" applyFont="1" applyBorder="1" applyAlignment="1" applyProtection="1">
      <alignment vertical="center"/>
    </xf>
    <xf numFmtId="0" fontId="15" fillId="0" borderId="0" xfId="4" applyFont="1" applyBorder="1" applyAlignment="1" applyProtection="1">
      <alignment wrapText="1"/>
      <protection locked="0"/>
    </xf>
    <xf numFmtId="167" fontId="25" fillId="4" borderId="0" xfId="5" applyNumberFormat="1" applyFont="1" applyFill="1" applyBorder="1" applyAlignment="1" applyProtection="1">
      <alignment horizontal="center" vertical="center"/>
      <protection locked="0"/>
    </xf>
    <xf numFmtId="0" fontId="23" fillId="5" borderId="37" xfId="4" applyFont="1" applyFill="1" applyBorder="1" applyAlignment="1" applyProtection="1">
      <alignment vertical="center" wrapText="1"/>
    </xf>
    <xf numFmtId="0" fontId="11" fillId="4" borderId="0" xfId="4" applyFont="1" applyFill="1" applyBorder="1" applyAlignment="1" applyProtection="1">
      <alignment horizontal="center" vertical="center" wrapText="1"/>
    </xf>
    <xf numFmtId="0" fontId="4" fillId="7" borderId="51" xfId="4" applyFont="1" applyFill="1" applyBorder="1" applyAlignment="1" applyProtection="1">
      <alignment horizontal="center" wrapText="1"/>
      <protection locked="0"/>
    </xf>
    <xf numFmtId="0" fontId="4" fillId="5" borderId="37" xfId="4" applyFont="1" applyFill="1" applyBorder="1" applyAlignment="1" applyProtection="1">
      <alignment horizontal="center" vertical="center"/>
      <protection locked="0"/>
    </xf>
    <xf numFmtId="0" fontId="4" fillId="5" borderId="36" xfId="4" applyFont="1" applyFill="1" applyBorder="1" applyAlignment="1" applyProtection="1">
      <alignment horizontal="center" vertical="center"/>
      <protection locked="0"/>
    </xf>
    <xf numFmtId="0" fontId="4" fillId="5" borderId="35" xfId="4" applyFont="1" applyFill="1" applyBorder="1" applyAlignment="1" applyProtection="1">
      <alignment horizontal="center" vertical="center" wrapText="1"/>
      <protection locked="0"/>
    </xf>
    <xf numFmtId="0" fontId="23" fillId="5" borderId="32" xfId="4" applyFont="1" applyFill="1" applyBorder="1" applyAlignment="1" applyProtection="1">
      <alignment vertical="center" wrapText="1"/>
    </xf>
    <xf numFmtId="167" fontId="16" fillId="10" borderId="31" xfId="4" applyNumberFormat="1" applyFont="1" applyFill="1" applyBorder="1" applyAlignment="1" applyProtection="1">
      <alignment horizontal="center" vertical="center" wrapText="1"/>
    </xf>
    <xf numFmtId="167" fontId="16" fillId="12" borderId="31" xfId="4" applyNumberFormat="1" applyFont="1" applyFill="1" applyBorder="1" applyAlignment="1" applyProtection="1">
      <alignment horizontal="center" vertical="center" wrapText="1"/>
    </xf>
    <xf numFmtId="167" fontId="11" fillId="4" borderId="0" xfId="4" applyNumberFormat="1" applyFont="1" applyFill="1" applyBorder="1" applyAlignment="1" applyProtection="1">
      <alignment horizontal="center" vertical="center" wrapText="1"/>
    </xf>
    <xf numFmtId="167" fontId="16" fillId="8" borderId="32" xfId="4" applyNumberFormat="1" applyFont="1" applyFill="1" applyBorder="1" applyAlignment="1" applyProtection="1">
      <alignment horizontal="center" vertical="center" wrapText="1"/>
    </xf>
    <xf numFmtId="10" fontId="16" fillId="5" borderId="31" xfId="4" applyNumberFormat="1" applyFont="1" applyFill="1" applyBorder="1" applyAlignment="1" applyProtection="1">
      <alignment horizontal="center" vertical="center" wrapText="1"/>
    </xf>
    <xf numFmtId="167" fontId="16" fillId="8" borderId="30" xfId="4" applyNumberFormat="1" applyFont="1" applyFill="1" applyBorder="1" applyAlignment="1" applyProtection="1">
      <alignment horizontal="center" vertical="center" wrapText="1"/>
    </xf>
    <xf numFmtId="0" fontId="23" fillId="5" borderId="48" xfId="4" applyFont="1" applyFill="1" applyBorder="1" applyAlignment="1" applyProtection="1">
      <alignment vertical="center" wrapText="1"/>
    </xf>
    <xf numFmtId="167" fontId="11" fillId="10" borderId="31" xfId="4" applyNumberFormat="1" applyFont="1" applyFill="1" applyBorder="1" applyAlignment="1" applyProtection="1">
      <alignment horizontal="center" vertical="center" wrapText="1"/>
    </xf>
    <xf numFmtId="167" fontId="11" fillId="13" borderId="31" xfId="4" applyNumberFormat="1" applyFont="1" applyFill="1" applyBorder="1" applyAlignment="1" applyProtection="1">
      <alignment horizontal="center" vertical="center" wrapText="1"/>
    </xf>
    <xf numFmtId="0" fontId="10" fillId="0" borderId="0" xfId="4" applyFont="1" applyBorder="1" applyAlignment="1" applyProtection="1">
      <alignment horizontal="center" vertical="center" wrapText="1"/>
      <protection locked="0"/>
    </xf>
    <xf numFmtId="0" fontId="24" fillId="0" borderId="0" xfId="4" applyFont="1" applyBorder="1" applyAlignment="1" applyProtection="1">
      <alignment vertical="center" wrapText="1"/>
      <protection locked="0"/>
    </xf>
    <xf numFmtId="0" fontId="24" fillId="0" borderId="0" xfId="4" applyFont="1" applyFill="1" applyBorder="1" applyAlignment="1" applyProtection="1">
      <alignment vertical="center" wrapText="1"/>
      <protection locked="0"/>
    </xf>
    <xf numFmtId="0" fontId="2" fillId="9" borderId="0" xfId="4" applyFill="1" applyBorder="1" applyProtection="1">
      <protection locked="0"/>
    </xf>
    <xf numFmtId="0" fontId="16" fillId="3" borderId="40" xfId="4" applyNumberFormat="1" applyFont="1" applyFill="1" applyBorder="1" applyAlignment="1" applyProtection="1">
      <alignment horizontal="center" vertical="center" wrapText="1"/>
    </xf>
    <xf numFmtId="167" fontId="11" fillId="0" borderId="0" xfId="4" applyNumberFormat="1" applyFont="1" applyFill="1" applyBorder="1" applyAlignment="1" applyProtection="1">
      <alignment horizontal="center" vertical="center" wrapText="1"/>
    </xf>
    <xf numFmtId="0" fontId="11" fillId="0" borderId="8" xfId="4" applyFont="1" applyFill="1" applyBorder="1" applyAlignment="1" applyProtection="1">
      <alignment horizontal="center" vertical="center" wrapText="1"/>
    </xf>
    <xf numFmtId="0" fontId="4" fillId="14" borderId="37" xfId="4" applyFont="1" applyFill="1" applyBorder="1" applyAlignment="1" applyProtection="1">
      <alignment horizontal="center" vertical="center"/>
      <protection locked="0"/>
    </xf>
    <xf numFmtId="0" fontId="4" fillId="14" borderId="36" xfId="4" applyFont="1" applyFill="1" applyBorder="1" applyAlignment="1" applyProtection="1">
      <alignment horizontal="center" vertical="center"/>
      <protection locked="0"/>
    </xf>
    <xf numFmtId="0" fontId="4" fillId="14" borderId="35" xfId="4" applyFont="1" applyFill="1" applyBorder="1" applyAlignment="1" applyProtection="1">
      <alignment horizontal="center" vertical="center" wrapText="1"/>
      <protection locked="0"/>
    </xf>
    <xf numFmtId="164" fontId="16" fillId="3" borderId="45" xfId="4" applyNumberFormat="1" applyFont="1" applyFill="1" applyBorder="1" applyAlignment="1" applyProtection="1">
      <alignment horizontal="center" vertical="center" wrapText="1"/>
    </xf>
    <xf numFmtId="167" fontId="11" fillId="0" borderId="44" xfId="4" applyNumberFormat="1" applyFont="1" applyFill="1" applyBorder="1" applyAlignment="1" applyProtection="1">
      <alignment horizontal="center" vertical="center" wrapText="1"/>
    </xf>
    <xf numFmtId="166" fontId="11" fillId="15" borderId="43" xfId="4" applyNumberFormat="1" applyFont="1" applyFill="1" applyBorder="1" applyAlignment="1" applyProtection="1">
      <alignment horizontal="center" vertical="center" wrapText="1"/>
    </xf>
    <xf numFmtId="164" fontId="22" fillId="0" borderId="0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4" applyBorder="1" applyProtection="1">
      <protection locked="0"/>
    </xf>
    <xf numFmtId="164" fontId="22" fillId="0" borderId="41" xfId="4" applyNumberFormat="1" applyFont="1" applyFill="1" applyBorder="1" applyAlignment="1" applyProtection="1">
      <alignment horizontal="center" vertical="center" wrapText="1"/>
      <protection locked="0"/>
    </xf>
    <xf numFmtId="0" fontId="21" fillId="0" borderId="41" xfId="4" applyFont="1" applyFill="1" applyBorder="1" applyAlignment="1" applyProtection="1">
      <alignment horizontal="center" vertical="center" wrapText="1"/>
      <protection locked="0"/>
    </xf>
    <xf numFmtId="0" fontId="2" fillId="0" borderId="0" xfId="4" applyFill="1" applyBorder="1" applyProtection="1">
      <protection locked="0"/>
    </xf>
    <xf numFmtId="0" fontId="4" fillId="0" borderId="0" xfId="4" applyFont="1" applyFill="1" applyBorder="1" applyAlignment="1" applyProtection="1">
      <alignment horizontal="center" vertical="center"/>
      <protection locked="0"/>
    </xf>
    <xf numFmtId="166" fontId="11" fillId="0" borderId="0" xfId="4" applyNumberFormat="1" applyFont="1" applyFill="1" applyBorder="1" applyAlignment="1" applyProtection="1">
      <alignment horizontal="center" vertical="center" wrapText="1"/>
    </xf>
    <xf numFmtId="167" fontId="16" fillId="0" borderId="0" xfId="4" applyNumberFormat="1" applyFont="1" applyFill="1" applyBorder="1" applyAlignment="1" applyProtection="1">
      <alignment horizontal="center" vertical="center" wrapText="1"/>
    </xf>
    <xf numFmtId="0" fontId="11" fillId="0" borderId="0" xfId="4" applyFont="1" applyFill="1" applyBorder="1" applyAlignment="1" applyProtection="1">
      <alignment vertical="center"/>
    </xf>
    <xf numFmtId="167" fontId="11" fillId="0" borderId="0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25" xfId="4" applyBorder="1" applyProtection="1">
      <protection locked="0"/>
    </xf>
    <xf numFmtId="0" fontId="2" fillId="0" borderId="26" xfId="4" applyBorder="1" applyProtection="1">
      <protection locked="0"/>
    </xf>
    <xf numFmtId="165" fontId="0" fillId="0" borderId="26" xfId="6" applyNumberFormat="1" applyFont="1" applyBorder="1" applyProtection="1">
      <protection locked="0"/>
    </xf>
    <xf numFmtId="0" fontId="2" fillId="0" borderId="27" xfId="4" applyFill="1" applyBorder="1" applyProtection="1">
      <protection locked="0"/>
    </xf>
    <xf numFmtId="0" fontId="15" fillId="0" borderId="0" xfId="4" applyFont="1" applyBorder="1" applyAlignment="1" applyProtection="1">
      <alignment horizontal="left" vertical="center" wrapText="1"/>
      <protection locked="0"/>
    </xf>
    <xf numFmtId="165" fontId="0" fillId="0" borderId="0" xfId="6" applyNumberFormat="1" applyFont="1" applyProtection="1">
      <protection locked="0"/>
    </xf>
    <xf numFmtId="0" fontId="15" fillId="0" borderId="0" xfId="4" applyFont="1" applyBorder="1" applyAlignment="1" applyProtection="1">
      <alignment horizontal="left" wrapText="1"/>
      <protection locked="0"/>
    </xf>
    <xf numFmtId="0" fontId="2" fillId="0" borderId="0" xfId="4" applyAlignment="1" applyProtection="1">
      <protection locked="0"/>
    </xf>
    <xf numFmtId="164" fontId="14" fillId="0" borderId="15" xfId="0" applyNumberFormat="1" applyFont="1" applyBorder="1" applyAlignment="1">
      <alignment horizontal="right" vertical="center" wrapText="1"/>
    </xf>
    <xf numFmtId="164" fontId="14" fillId="0" borderId="16" xfId="0" applyNumberFormat="1" applyFont="1" applyFill="1" applyBorder="1" applyAlignment="1" applyProtection="1">
      <alignment horizontal="right" vertical="center" wrapText="1"/>
      <protection locked="0"/>
    </xf>
    <xf numFmtId="164" fontId="13" fillId="7" borderId="13" xfId="0" applyNumberFormat="1" applyFont="1" applyFill="1" applyBorder="1" applyAlignment="1" applyProtection="1">
      <alignment horizontal="right" vertical="center" wrapText="1"/>
      <protection locked="0"/>
    </xf>
    <xf numFmtId="0" fontId="38" fillId="4" borderId="0" xfId="0" applyFont="1" applyFill="1" applyBorder="1" applyAlignment="1" applyProtection="1">
      <alignment vertical="center"/>
      <protection locked="0"/>
    </xf>
    <xf numFmtId="0" fontId="39" fillId="4" borderId="0" xfId="0" applyFont="1" applyFill="1" applyBorder="1" applyAlignment="1" applyProtection="1">
      <alignment vertical="center"/>
      <protection locked="0"/>
    </xf>
    <xf numFmtId="167" fontId="36" fillId="5" borderId="13" xfId="0" applyNumberFormat="1" applyFont="1" applyFill="1" applyBorder="1" applyAlignment="1">
      <alignment horizontal="right" vertical="center" wrapText="1"/>
    </xf>
    <xf numFmtId="167" fontId="36" fillId="5" borderId="14" xfId="0" applyNumberFormat="1" applyFont="1" applyFill="1" applyBorder="1" applyAlignment="1">
      <alignment horizontal="right" vertical="center" wrapText="1"/>
    </xf>
    <xf numFmtId="0" fontId="16" fillId="4" borderId="13" xfId="0" applyFont="1" applyFill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 vertical="center" wrapText="1"/>
    </xf>
    <xf numFmtId="0" fontId="37" fillId="0" borderId="0" xfId="0" applyFont="1" applyBorder="1"/>
    <xf numFmtId="0" fontId="7" fillId="2" borderId="0" xfId="0" applyFont="1" applyFill="1" applyBorder="1" applyAlignment="1">
      <alignment horizontal="center" vertical="center" wrapText="1"/>
    </xf>
    <xf numFmtId="9" fontId="11" fillId="15" borderId="43" xfId="8" applyFont="1" applyFill="1" applyBorder="1" applyAlignment="1" applyProtection="1">
      <alignment horizontal="center" vertical="center" wrapText="1"/>
    </xf>
    <xf numFmtId="0" fontId="14" fillId="4" borderId="15" xfId="0" applyFont="1" applyFill="1" applyBorder="1" applyAlignment="1">
      <alignment horizontal="left" vertical="center" wrapText="1"/>
    </xf>
    <xf numFmtId="164" fontId="14" fillId="4" borderId="15" xfId="0" applyNumberFormat="1" applyFont="1" applyFill="1" applyBorder="1" applyAlignment="1">
      <alignment horizontal="left" vertical="center" wrapText="1"/>
    </xf>
    <xf numFmtId="167" fontId="37" fillId="5" borderId="56" xfId="0" applyNumberFormat="1" applyFont="1" applyFill="1" applyBorder="1" applyAlignment="1">
      <alignment horizontal="right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60" xfId="0" applyBorder="1" applyAlignment="1">
      <alignment wrapText="1"/>
    </xf>
    <xf numFmtId="0" fontId="46" fillId="0" borderId="19" xfId="9" applyFont="1" applyBorder="1" applyAlignment="1" applyProtection="1">
      <alignment vertical="center"/>
      <protection locked="0"/>
    </xf>
    <xf numFmtId="0" fontId="46" fillId="0" borderId="20" xfId="9" applyFont="1" applyBorder="1" applyAlignment="1" applyProtection="1">
      <alignment vertical="center"/>
      <protection locked="0"/>
    </xf>
    <xf numFmtId="0" fontId="46" fillId="0" borderId="21" xfId="9" applyFont="1" applyBorder="1" applyAlignment="1" applyProtection="1">
      <alignment vertical="center"/>
      <protection locked="0"/>
    </xf>
    <xf numFmtId="0" fontId="0" fillId="0" borderId="61" xfId="0" applyBorder="1" applyAlignment="1">
      <alignment wrapText="1"/>
    </xf>
    <xf numFmtId="0" fontId="46" fillId="0" borderId="62" xfId="9" applyFont="1" applyBorder="1" applyAlignment="1" applyProtection="1">
      <alignment horizontal="left" vertical="center"/>
      <protection locked="0"/>
    </xf>
    <xf numFmtId="0" fontId="46" fillId="0" borderId="63" xfId="9" applyFont="1" applyBorder="1" applyAlignment="1" applyProtection="1">
      <alignment vertical="center"/>
      <protection locked="0"/>
    </xf>
    <xf numFmtId="0" fontId="46" fillId="0" borderId="64" xfId="9" applyFont="1" applyBorder="1" applyAlignment="1" applyProtection="1">
      <alignment vertical="center"/>
      <protection locked="0"/>
    </xf>
    <xf numFmtId="0" fontId="0" fillId="0" borderId="0" xfId="0" applyAlignment="1">
      <alignment horizontal="left" wrapText="1"/>
    </xf>
    <xf numFmtId="0" fontId="0" fillId="0" borderId="8" xfId="0" applyBorder="1" applyAlignment="1">
      <alignment wrapText="1"/>
    </xf>
    <xf numFmtId="164" fontId="36" fillId="0" borderId="66" xfId="0" applyNumberFormat="1" applyFont="1" applyBorder="1" applyAlignment="1">
      <alignment wrapText="1"/>
    </xf>
    <xf numFmtId="0" fontId="0" fillId="0" borderId="66" xfId="0" applyBorder="1" applyAlignment="1">
      <alignment wrapText="1"/>
    </xf>
    <xf numFmtId="167" fontId="15" fillId="0" borderId="0" xfId="4" applyNumberFormat="1" applyFont="1" applyBorder="1" applyAlignment="1" applyProtection="1">
      <alignment vertical="center"/>
    </xf>
    <xf numFmtId="168" fontId="13" fillId="7" borderId="13" xfId="0" applyNumberFormat="1" applyFont="1" applyFill="1" applyBorder="1" applyAlignment="1">
      <alignment vertical="center" wrapText="1"/>
    </xf>
    <xf numFmtId="169" fontId="36" fillId="0" borderId="66" xfId="0" applyNumberFormat="1" applyFont="1" applyBorder="1" applyAlignment="1">
      <alignment wrapText="1"/>
    </xf>
    <xf numFmtId="164" fontId="14" fillId="17" borderId="15" xfId="0" applyNumberFormat="1" applyFont="1" applyFill="1" applyBorder="1" applyAlignment="1">
      <alignment horizontal="left" vertical="center" wrapText="1"/>
    </xf>
    <xf numFmtId="0" fontId="10" fillId="17" borderId="0" xfId="0" applyFont="1" applyFill="1" applyBorder="1" applyAlignment="1" applyProtection="1">
      <alignment vertical="center"/>
      <protection locked="0"/>
    </xf>
    <xf numFmtId="0" fontId="14" fillId="17" borderId="15" xfId="0" applyFont="1" applyFill="1" applyBorder="1" applyAlignment="1">
      <alignment horizontal="left" vertical="center" wrapText="1"/>
    </xf>
    <xf numFmtId="0" fontId="52" fillId="17" borderId="0" xfId="0" applyFont="1" applyFill="1" applyBorder="1" applyAlignment="1" applyProtection="1">
      <alignment vertical="center"/>
      <protection locked="0"/>
    </xf>
    <xf numFmtId="0" fontId="35" fillId="17" borderId="0" xfId="0" applyFont="1" applyFill="1" applyBorder="1" applyAlignment="1" applyProtection="1">
      <alignment vertical="center"/>
      <protection locked="0"/>
    </xf>
    <xf numFmtId="0" fontId="24" fillId="17" borderId="13" xfId="4" applyFont="1" applyFill="1" applyBorder="1" applyAlignment="1" applyProtection="1">
      <alignment horizontal="center" vertical="center" wrapText="1"/>
      <protection locked="0"/>
    </xf>
    <xf numFmtId="164" fontId="11" fillId="17" borderId="13" xfId="5" applyNumberFormat="1" applyFont="1" applyFill="1" applyBorder="1" applyAlignment="1" applyProtection="1">
      <alignment horizontal="center" vertical="center"/>
      <protection locked="0"/>
    </xf>
    <xf numFmtId="165" fontId="11" fillId="17" borderId="43" xfId="4" applyNumberFormat="1" applyFont="1" applyFill="1" applyBorder="1" applyAlignment="1" applyProtection="1">
      <alignment horizontal="center" vertical="center" wrapText="1"/>
    </xf>
    <xf numFmtId="0" fontId="11" fillId="17" borderId="36" xfId="4" applyFont="1" applyFill="1" applyBorder="1" applyAlignment="1" applyProtection="1">
      <alignment horizontal="center" vertical="center" wrapText="1"/>
    </xf>
    <xf numFmtId="0" fontId="11" fillId="17" borderId="47" xfId="4" applyFont="1" applyFill="1" applyBorder="1" applyAlignment="1" applyProtection="1">
      <alignment horizontal="center" vertical="center" wrapText="1"/>
    </xf>
    <xf numFmtId="0" fontId="21" fillId="17" borderId="0" xfId="4" applyFont="1" applyFill="1" applyBorder="1" applyAlignment="1" applyProtection="1">
      <alignment horizontal="center" vertical="center" wrapText="1"/>
      <protection locked="0"/>
    </xf>
    <xf numFmtId="0" fontId="29" fillId="17" borderId="0" xfId="0" applyFont="1" applyFill="1" applyBorder="1" applyAlignment="1" applyProtection="1">
      <alignment vertical="center"/>
      <protection locked="0"/>
    </xf>
    <xf numFmtId="2" fontId="0" fillId="17" borderId="68" xfId="0" applyNumberFormat="1" applyFill="1" applyBorder="1" applyAlignment="1" applyProtection="1">
      <alignment horizontal="center" vertical="center"/>
      <protection locked="0"/>
    </xf>
    <xf numFmtId="2" fontId="0" fillId="17" borderId="69" xfId="0" applyNumberFormat="1" applyFill="1" applyBorder="1" applyAlignment="1" applyProtection="1">
      <alignment horizontal="center" vertical="center"/>
      <protection locked="0"/>
    </xf>
    <xf numFmtId="2" fontId="0" fillId="0" borderId="69" xfId="0" applyNumberFormat="1" applyBorder="1" applyAlignment="1" applyProtection="1">
      <alignment horizontal="center" vertical="center"/>
      <protection locked="0"/>
    </xf>
    <xf numFmtId="43" fontId="0" fillId="4" borderId="68" xfId="7" applyFont="1" applyFill="1" applyBorder="1" applyAlignment="1" applyProtection="1">
      <alignment horizontal="center" vertical="center"/>
      <protection locked="0"/>
    </xf>
    <xf numFmtId="43" fontId="0" fillId="4" borderId="69" xfId="7" applyFont="1" applyFill="1" applyBorder="1" applyAlignment="1" applyProtection="1">
      <alignment horizontal="center" vertical="center"/>
      <protection locked="0"/>
    </xf>
    <xf numFmtId="0" fontId="16" fillId="0" borderId="34" xfId="4" applyFont="1" applyFill="1" applyBorder="1" applyAlignment="1" applyProtection="1">
      <alignment horizontal="left" vertical="center" wrapText="1"/>
    </xf>
    <xf numFmtId="0" fontId="16" fillId="0" borderId="33" xfId="4" applyFont="1" applyFill="1" applyBorder="1" applyAlignment="1" applyProtection="1">
      <alignment horizontal="left" vertical="center" wrapText="1"/>
    </xf>
    <xf numFmtId="164" fontId="11" fillId="17" borderId="33" xfId="4" applyNumberFormat="1" applyFont="1" applyFill="1" applyBorder="1" applyAlignment="1" applyProtection="1">
      <alignment horizontal="center" vertical="center" wrapText="1"/>
      <protection locked="0"/>
    </xf>
    <xf numFmtId="0" fontId="16" fillId="7" borderId="32" xfId="4" applyFont="1" applyFill="1" applyBorder="1" applyAlignment="1" applyProtection="1">
      <alignment horizontal="left" vertical="center"/>
    </xf>
    <xf numFmtId="0" fontId="16" fillId="7" borderId="31" xfId="4" applyFont="1" applyFill="1" applyBorder="1" applyAlignment="1" applyProtection="1">
      <alignment horizontal="left" vertical="center"/>
    </xf>
    <xf numFmtId="164" fontId="16" fillId="7" borderId="31" xfId="4" applyNumberFormat="1" applyFont="1" applyFill="1" applyBorder="1" applyAlignment="1" applyProtection="1">
      <alignment horizontal="center" vertical="center" wrapText="1"/>
      <protection locked="0"/>
    </xf>
    <xf numFmtId="0" fontId="18" fillId="6" borderId="29" xfId="4" applyFont="1" applyFill="1" applyBorder="1" applyAlignment="1" applyProtection="1">
      <alignment horizontal="left" vertical="center" wrapText="1"/>
    </xf>
    <xf numFmtId="0" fontId="18" fillId="6" borderId="28" xfId="4" applyFont="1" applyFill="1" applyBorder="1" applyAlignment="1" applyProtection="1">
      <alignment horizontal="left" vertical="center" wrapText="1"/>
    </xf>
    <xf numFmtId="164" fontId="17" fillId="6" borderId="28" xfId="4" applyNumberFormat="1" applyFont="1" applyFill="1" applyBorder="1" applyAlignment="1" applyProtection="1">
      <alignment horizontal="center" vertical="center" wrapText="1"/>
      <protection locked="0"/>
    </xf>
    <xf numFmtId="0" fontId="20" fillId="3" borderId="0" xfId="4" applyFont="1" applyFill="1" applyBorder="1" applyAlignment="1" applyProtection="1">
      <alignment horizontal="left" vertical="center" wrapText="1"/>
      <protection locked="0"/>
    </xf>
    <xf numFmtId="0" fontId="16" fillId="5" borderId="37" xfId="4" applyFont="1" applyFill="1" applyBorder="1" applyAlignment="1" applyProtection="1">
      <alignment horizontal="left" vertical="center" wrapText="1"/>
    </xf>
    <xf numFmtId="0" fontId="16" fillId="5" borderId="36" xfId="4" applyFont="1" applyFill="1" applyBorder="1" applyAlignment="1" applyProtection="1">
      <alignment horizontal="left" vertical="center" wrapText="1"/>
    </xf>
    <xf numFmtId="0" fontId="23" fillId="0" borderId="39" xfId="4" applyFont="1" applyBorder="1" applyAlignment="1" applyProtection="1">
      <alignment horizontal="left" vertical="center" wrapText="1"/>
    </xf>
    <xf numFmtId="0" fontId="23" fillId="0" borderId="38" xfId="4" applyFont="1" applyBorder="1" applyAlignment="1" applyProtection="1">
      <alignment horizontal="left" vertical="center" wrapText="1"/>
    </xf>
    <xf numFmtId="0" fontId="23" fillId="5" borderId="39" xfId="4" applyFont="1" applyFill="1" applyBorder="1" applyAlignment="1" applyProtection="1">
      <alignment horizontal="left" vertical="center" wrapText="1"/>
    </xf>
    <xf numFmtId="0" fontId="23" fillId="5" borderId="38" xfId="4" applyFont="1" applyFill="1" applyBorder="1" applyAlignment="1" applyProtection="1">
      <alignment horizontal="left" vertical="center" wrapText="1"/>
    </xf>
    <xf numFmtId="164" fontId="22" fillId="5" borderId="39" xfId="4" applyNumberFormat="1" applyFont="1" applyFill="1" applyBorder="1" applyAlignment="1" applyProtection="1">
      <alignment horizontal="center" vertical="center" wrapText="1"/>
      <protection locked="0"/>
    </xf>
    <xf numFmtId="164" fontId="22" fillId="5" borderId="42" xfId="4" applyNumberFormat="1" applyFont="1" applyFill="1" applyBorder="1" applyAlignment="1" applyProtection="1">
      <alignment horizontal="center" vertical="center" wrapText="1"/>
      <protection locked="0"/>
    </xf>
    <xf numFmtId="0" fontId="40" fillId="0" borderId="57" xfId="4" applyFont="1" applyBorder="1" applyAlignment="1" applyProtection="1">
      <alignment horizontal="center"/>
      <protection locked="0"/>
    </xf>
    <xf numFmtId="0" fontId="26" fillId="0" borderId="19" xfId="4" applyFont="1" applyFill="1" applyBorder="1" applyAlignment="1" applyProtection="1">
      <alignment horizontal="left" vertical="center"/>
    </xf>
    <xf numFmtId="0" fontId="26" fillId="0" borderId="21" xfId="4" applyFont="1" applyFill="1" applyBorder="1" applyAlignment="1" applyProtection="1">
      <alignment horizontal="left" vertical="center"/>
    </xf>
    <xf numFmtId="0" fontId="26" fillId="0" borderId="13" xfId="4" applyFont="1" applyFill="1" applyBorder="1" applyAlignment="1" applyProtection="1">
      <alignment vertical="center" wrapText="1"/>
    </xf>
    <xf numFmtId="0" fontId="15" fillId="0" borderId="0" xfId="4" applyFont="1" applyBorder="1" applyAlignment="1" applyProtection="1">
      <alignment horizontal="left" wrapText="1"/>
      <protection locked="0"/>
    </xf>
    <xf numFmtId="0" fontId="51" fillId="0" borderId="67" xfId="4" applyFont="1" applyFill="1" applyBorder="1" applyAlignment="1" applyProtection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vertical="center" wrapText="1"/>
    </xf>
    <xf numFmtId="0" fontId="31" fillId="3" borderId="0" xfId="0" applyFont="1" applyFill="1" applyBorder="1" applyAlignment="1">
      <alignment horizontal="center" vertical="center" wrapText="1"/>
    </xf>
    <xf numFmtId="0" fontId="26" fillId="0" borderId="13" xfId="4" applyFont="1" applyFill="1" applyBorder="1" applyAlignment="1" applyProtection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164" fontId="14" fillId="0" borderId="19" xfId="0" applyNumberFormat="1" applyFont="1" applyBorder="1" applyAlignment="1">
      <alignment horizontal="center" vertical="center" wrapText="1"/>
    </xf>
    <xf numFmtId="164" fontId="14" fillId="0" borderId="20" xfId="0" applyNumberFormat="1" applyFont="1" applyBorder="1" applyAlignment="1">
      <alignment horizontal="center" vertical="center" wrapText="1"/>
    </xf>
    <xf numFmtId="164" fontId="14" fillId="0" borderId="21" xfId="0" applyNumberFormat="1" applyFont="1" applyBorder="1" applyAlignment="1">
      <alignment horizontal="center" vertical="center" wrapText="1"/>
    </xf>
    <xf numFmtId="0" fontId="13" fillId="7" borderId="19" xfId="0" applyFont="1" applyFill="1" applyBorder="1" applyAlignment="1">
      <alignment horizontal="center" vertical="center" wrapText="1"/>
    </xf>
    <xf numFmtId="0" fontId="13" fillId="7" borderId="20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3" fillId="7" borderId="19" xfId="0" applyFont="1" applyFill="1" applyBorder="1" applyAlignment="1">
      <alignment horizontal="left" vertical="center"/>
    </xf>
    <xf numFmtId="0" fontId="13" fillId="7" borderId="20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47" fillId="0" borderId="1" xfId="9" applyFont="1" applyBorder="1" applyAlignment="1" applyProtection="1">
      <alignment horizontal="right" vertical="center"/>
      <protection locked="0"/>
    </xf>
    <xf numFmtId="0" fontId="47" fillId="0" borderId="2" xfId="9" applyFont="1" applyBorder="1" applyAlignment="1" applyProtection="1">
      <alignment horizontal="right" vertical="center"/>
      <protection locked="0"/>
    </xf>
    <xf numFmtId="0" fontId="47" fillId="0" borderId="65" xfId="9" applyFont="1" applyBorder="1" applyAlignment="1" applyProtection="1">
      <alignment horizontal="right" vertical="center"/>
      <protection locked="0"/>
    </xf>
    <xf numFmtId="0" fontId="4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6" fillId="0" borderId="4" xfId="0" applyFont="1" applyBorder="1" applyAlignment="1">
      <alignment horizontal="left" wrapText="1"/>
    </xf>
    <xf numFmtId="0" fontId="36" fillId="0" borderId="5" xfId="0" applyFont="1" applyBorder="1" applyAlignment="1">
      <alignment horizontal="left" wrapText="1"/>
    </xf>
    <xf numFmtId="0" fontId="36" fillId="0" borderId="6" xfId="0" applyFont="1" applyBorder="1" applyAlignment="1">
      <alignment horizontal="left" wrapText="1"/>
    </xf>
    <xf numFmtId="0" fontId="36" fillId="0" borderId="25" xfId="0" applyFont="1" applyBorder="1" applyAlignment="1">
      <alignment horizontal="left" wrapText="1"/>
    </xf>
    <xf numFmtId="0" fontId="36" fillId="0" borderId="26" xfId="0" applyFont="1" applyBorder="1" applyAlignment="1">
      <alignment horizontal="left" wrapText="1"/>
    </xf>
    <xf numFmtId="0" fontId="36" fillId="0" borderId="27" xfId="0" applyFont="1" applyBorder="1" applyAlignment="1">
      <alignment horizontal="left" wrapText="1"/>
    </xf>
    <xf numFmtId="0" fontId="45" fillId="16" borderId="1" xfId="9" applyFont="1" applyFill="1" applyBorder="1" applyAlignment="1" applyProtection="1">
      <alignment horizontal="center" vertical="center" wrapText="1"/>
      <protection locked="0"/>
    </xf>
    <xf numFmtId="0" fontId="45" fillId="16" borderId="2" xfId="9" applyFont="1" applyFill="1" applyBorder="1" applyAlignment="1" applyProtection="1">
      <alignment horizontal="center" vertical="center" wrapText="1"/>
      <protection locked="0"/>
    </xf>
    <xf numFmtId="0" fontId="45" fillId="16" borderId="6" xfId="9" applyFont="1" applyFill="1" applyBorder="1" applyAlignment="1" applyProtection="1">
      <alignment horizontal="center" vertical="center" wrapText="1"/>
      <protection locked="0"/>
    </xf>
    <xf numFmtId="0" fontId="46" fillId="0" borderId="58" xfId="9" applyFont="1" applyBorder="1" applyAlignment="1" applyProtection="1">
      <alignment horizontal="center" vertical="center"/>
      <protection locked="0"/>
    </xf>
    <xf numFmtId="0" fontId="46" fillId="0" borderId="59" xfId="9" applyFont="1" applyBorder="1" applyAlignment="1" applyProtection="1">
      <alignment horizontal="center" vertical="center"/>
      <protection locked="0"/>
    </xf>
    <xf numFmtId="0" fontId="46" fillId="0" borderId="60" xfId="9" applyFont="1" applyBorder="1" applyAlignment="1" applyProtection="1">
      <alignment horizontal="center" vertical="center"/>
      <protection locked="0"/>
    </xf>
    <xf numFmtId="0" fontId="46" fillId="0" borderId="13" xfId="9" applyFont="1" applyBorder="1" applyAlignment="1" applyProtection="1">
      <alignment horizontal="center" vertical="center"/>
      <protection locked="0"/>
    </xf>
    <xf numFmtId="0" fontId="46" fillId="0" borderId="68" xfId="9" applyFont="1" applyBorder="1" applyAlignment="1" applyProtection="1">
      <alignment horizontal="center" vertical="center" wrapText="1"/>
      <protection locked="0"/>
    </xf>
    <xf numFmtId="0" fontId="13" fillId="0" borderId="19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17" borderId="19" xfId="0" applyFont="1" applyFill="1" applyBorder="1" applyAlignment="1" applyProtection="1">
      <alignment horizontal="center" vertical="top" wrapText="1"/>
      <protection locked="0"/>
    </xf>
    <xf numFmtId="0" fontId="13" fillId="17" borderId="20" xfId="0" applyFont="1" applyFill="1" applyBorder="1" applyAlignment="1" applyProtection="1">
      <alignment horizontal="center" vertical="top" wrapText="1"/>
      <protection locked="0"/>
    </xf>
    <xf numFmtId="0" fontId="13" fillId="0" borderId="13" xfId="0" applyFont="1" applyFill="1" applyBorder="1" applyAlignment="1" applyProtection="1">
      <alignment horizontal="center" vertical="top" wrapText="1"/>
      <protection locked="0"/>
    </xf>
    <xf numFmtId="0" fontId="12" fillId="6" borderId="22" xfId="0" applyFont="1" applyFill="1" applyBorder="1" applyAlignment="1">
      <alignment horizontal="center" vertical="top" wrapText="1"/>
    </xf>
    <xf numFmtId="0" fontId="12" fillId="6" borderId="23" xfId="0" applyFont="1" applyFill="1" applyBorder="1" applyAlignment="1">
      <alignment horizontal="center" vertical="top" wrapText="1"/>
    </xf>
    <xf numFmtId="0" fontId="12" fillId="6" borderId="24" xfId="0" applyFont="1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wrapText="1"/>
    </xf>
    <xf numFmtId="0" fontId="37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4" fillId="4" borderId="0" xfId="0" applyFont="1" applyFill="1" applyBorder="1" applyAlignment="1" applyProtection="1">
      <alignment horizontal="left" vertical="center" wrapText="1"/>
      <protection locked="0"/>
    </xf>
    <xf numFmtId="0" fontId="5" fillId="5" borderId="14" xfId="0" applyFont="1" applyFill="1" applyBorder="1" applyAlignment="1">
      <alignment horizontal="left" vertical="center"/>
    </xf>
    <xf numFmtId="0" fontId="5" fillId="5" borderId="52" xfId="0" applyFont="1" applyFill="1" applyBorder="1" applyAlignment="1">
      <alignment horizontal="left" vertical="center"/>
    </xf>
    <xf numFmtId="0" fontId="6" fillId="5" borderId="53" xfId="0" applyFont="1" applyFill="1" applyBorder="1" applyAlignment="1">
      <alignment horizontal="left" vertical="center"/>
    </xf>
    <xf numFmtId="0" fontId="6" fillId="5" borderId="54" xfId="0" applyFont="1" applyFill="1" applyBorder="1" applyAlignment="1">
      <alignment horizontal="left" vertical="center"/>
    </xf>
    <xf numFmtId="0" fontId="6" fillId="5" borderId="55" xfId="0" applyFont="1" applyFill="1" applyBorder="1" applyAlignment="1">
      <alignment horizontal="left" vertical="center"/>
    </xf>
    <xf numFmtId="0" fontId="5" fillId="5" borderId="13" xfId="0" applyFont="1" applyFill="1" applyBorder="1" applyAlignment="1">
      <alignment horizontal="left" vertical="center"/>
    </xf>
    <xf numFmtId="0" fontId="5" fillId="5" borderId="19" xfId="0" applyFont="1" applyFill="1" applyBorder="1" applyAlignment="1">
      <alignment horizontal="left" vertical="center"/>
    </xf>
    <xf numFmtId="0" fontId="11" fillId="0" borderId="50" xfId="4" applyFont="1" applyFill="1" applyBorder="1" applyAlignment="1" applyProtection="1">
      <alignment horizontal="center" vertical="center" wrapText="1"/>
    </xf>
    <xf numFmtId="0" fontId="11" fillId="0" borderId="46" xfId="4" applyFont="1" applyFill="1" applyBorder="1" applyAlignment="1" applyProtection="1">
      <alignment horizontal="center" vertical="center" wrapText="1"/>
    </xf>
    <xf numFmtId="168" fontId="14" fillId="0" borderId="15" xfId="7" applyNumberFormat="1" applyFont="1" applyFill="1" applyBorder="1" applyAlignment="1">
      <alignment horizontal="center" vertical="center" wrapText="1"/>
    </xf>
    <xf numFmtId="0" fontId="46" fillId="0" borderId="70" xfId="9" applyFont="1" applyFill="1" applyBorder="1" applyAlignment="1" applyProtection="1">
      <alignment horizontal="center" vertical="center" wrapText="1"/>
      <protection locked="0"/>
    </xf>
    <xf numFmtId="0" fontId="46" fillId="0" borderId="71" xfId="9" applyFont="1" applyFill="1" applyBorder="1" applyAlignment="1" applyProtection="1">
      <alignment horizontal="center" vertical="center" wrapText="1"/>
      <protection locked="0"/>
    </xf>
  </cellXfs>
  <cellStyles count="10">
    <cellStyle name="Milliers" xfId="7" builtinId="3"/>
    <cellStyle name="Monétaire 2" xfId="3" xr:uid="{00000000-0005-0000-0000-000001000000}"/>
    <cellStyle name="Monétaire 2 2" xfId="5" xr:uid="{00000000-0005-0000-0000-000002000000}"/>
    <cellStyle name="Normal" xfId="0" builtinId="0"/>
    <cellStyle name="Normal 3" xfId="1" xr:uid="{00000000-0005-0000-0000-000004000000}"/>
    <cellStyle name="Normal 3 2" xfId="4" xr:uid="{00000000-0005-0000-0000-000005000000}"/>
    <cellStyle name="Normal 4 2" xfId="9" xr:uid="{A7040D4F-8410-4CE6-8B88-BF318BF746D8}"/>
    <cellStyle name="Pourcentage" xfId="8" builtinId="5"/>
    <cellStyle name="Pourcentage 2" xfId="2" xr:uid="{00000000-0005-0000-0000-000007000000}"/>
    <cellStyle name="Pourcentage 2 2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57150</xdr:colOff>
      <xdr:row>9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5008343" y="282271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1</xdr:col>
      <xdr:colOff>103910</xdr:colOff>
      <xdr:row>1</xdr:row>
      <xdr:rowOff>86591</xdr:rowOff>
    </xdr:from>
    <xdr:to>
      <xdr:col>2</xdr:col>
      <xdr:colOff>2218364</xdr:colOff>
      <xdr:row>1</xdr:row>
      <xdr:rowOff>1078026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693" y="301276"/>
          <a:ext cx="2289382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7" name="Flèche vers le bas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0128335" y="555221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11" name="Flèche vers le bas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8563345" y="5569529"/>
          <a:ext cx="304032" cy="76766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60452" y="5500857"/>
          <a:ext cx="3873007" cy="722846"/>
        </a:xfrm>
        <a:prstGeom prst="wedgeRectCallout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200"/>
            <a:t>Le soumissionnaire</a:t>
          </a:r>
          <a:r>
            <a:rPr lang="fr-FR" sz="1200" baseline="0"/>
            <a:t> doit intégrer le titre de chaque livrable en accord avec les TDR et son offre technique - Tous les livrables doivent apparaitre au sein de ce tableau</a:t>
          </a:r>
          <a:endParaRPr lang="fr-FR" sz="12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6" name="Flèche vers le bas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6910406" y="55586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619992</xdr:colOff>
      <xdr:row>17</xdr:row>
      <xdr:rowOff>83129</xdr:rowOff>
    </xdr:from>
    <xdr:to>
      <xdr:col>7</xdr:col>
      <xdr:colOff>924024</xdr:colOff>
      <xdr:row>18</xdr:row>
      <xdr:rowOff>0</xdr:rowOff>
    </xdr:to>
    <xdr:sp macro="" textlink="">
      <xdr:nvSpPr>
        <xdr:cNvPr id="14" name="Flèche vers le bas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7178635" y="6328808"/>
          <a:ext cx="304032" cy="760513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1778561</xdr:colOff>
      <xdr:row>2</xdr:row>
      <xdr:rowOff>69819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38936" cy="11524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41461</xdr:rowOff>
    </xdr:from>
    <xdr:to>
      <xdr:col>3</xdr:col>
      <xdr:colOff>1192307</xdr:colOff>
      <xdr:row>1</xdr:row>
      <xdr:rowOff>873962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5071"/>
          <a:ext cx="1645531" cy="8325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1781736</xdr:colOff>
      <xdr:row>2</xdr:row>
      <xdr:rowOff>66644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49327" cy="1157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6"/>
  <sheetViews>
    <sheetView showGridLines="0" tabSelected="1" zoomScale="55" zoomScaleNormal="55" zoomScaleSheetLayoutView="55" zoomScalePageLayoutView="70" workbookViewId="0">
      <selection activeCell="J13" sqref="J13"/>
    </sheetView>
  </sheetViews>
  <sheetFormatPr baseColWidth="10" defaultColWidth="10" defaultRowHeight="17.149999999999999" customHeight="1" x14ac:dyDescent="0.35"/>
  <cols>
    <col min="1" max="1" width="2.5" style="46" customWidth="1"/>
    <col min="2" max="2" width="2.25" style="46" customWidth="1"/>
    <col min="3" max="3" width="33.75" style="46" customWidth="1"/>
    <col min="4" max="4" width="27.75" style="46" customWidth="1"/>
    <col min="5" max="5" width="16.25" style="46" customWidth="1"/>
    <col min="6" max="6" width="16" style="46" customWidth="1"/>
    <col min="7" max="7" width="17" style="46" customWidth="1"/>
    <col min="8" max="8" width="16.58203125" style="46" customWidth="1"/>
    <col min="9" max="9" width="4.75" style="46" customWidth="1"/>
    <col min="10" max="10" width="19" style="46" customWidth="1"/>
    <col min="11" max="13" width="15.5" style="46" customWidth="1"/>
    <col min="14" max="14" width="3.08203125" style="46" customWidth="1"/>
    <col min="15" max="16384" width="10" style="46"/>
  </cols>
  <sheetData>
    <row r="1" spans="1:14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/>
    </row>
    <row r="2" spans="1:14" ht="109.75" customHeight="1" thickBot="1" x14ac:dyDescent="0.4">
      <c r="A2"/>
      <c r="B2" s="182" t="s">
        <v>98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4"/>
    </row>
    <row r="3" spans="1:14" ht="59.25" customHeight="1" thickBot="1" x14ac:dyDescent="0.4">
      <c r="A3"/>
      <c r="B3" s="188" t="s">
        <v>48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</row>
    <row r="4" spans="1:14" ht="8.25" customHeight="1" x14ac:dyDescent="0.45">
      <c r="A4"/>
      <c r="B4" s="41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39"/>
    </row>
    <row r="5" spans="1:14" ht="23.5" customHeight="1" x14ac:dyDescent="0.45">
      <c r="A5"/>
      <c r="B5" s="38"/>
      <c r="C5" s="185" t="s">
        <v>0</v>
      </c>
      <c r="D5" s="185"/>
      <c r="E5" s="186"/>
      <c r="F5" s="186"/>
      <c r="G5" s="186"/>
      <c r="H5" s="186"/>
      <c r="I5" s="47"/>
      <c r="J5" s="47"/>
      <c r="K5" s="47"/>
      <c r="L5" s="47"/>
      <c r="M5" s="47"/>
      <c r="N5" s="33"/>
    </row>
    <row r="6" spans="1:14" ht="8.25" customHeight="1" x14ac:dyDescent="0.45">
      <c r="A6" s="7"/>
      <c r="B6" s="36"/>
      <c r="C6" s="37"/>
      <c r="D6" s="37"/>
      <c r="E6" s="37"/>
      <c r="F6" s="37"/>
      <c r="G6" s="37"/>
      <c r="H6" s="37"/>
      <c r="I6" s="47"/>
      <c r="J6" s="47"/>
      <c r="K6" s="47"/>
      <c r="L6" s="47"/>
      <c r="M6" s="47"/>
      <c r="N6" s="33"/>
    </row>
    <row r="7" spans="1:14" ht="17.149999999999999" customHeight="1" x14ac:dyDescent="0.45">
      <c r="A7" s="7"/>
      <c r="B7" s="36"/>
      <c r="C7" s="35" t="s">
        <v>37</v>
      </c>
      <c r="D7" s="35"/>
      <c r="E7" s="35"/>
      <c r="F7" s="34"/>
      <c r="G7" s="34"/>
      <c r="H7" s="34"/>
      <c r="I7" s="47"/>
      <c r="J7" s="47"/>
      <c r="K7" s="47"/>
      <c r="L7" s="47"/>
      <c r="M7" s="47"/>
      <c r="N7" s="33"/>
    </row>
    <row r="8" spans="1:14" ht="5.5" customHeight="1" x14ac:dyDescent="0.45">
      <c r="B8" s="48"/>
      <c r="C8" s="49"/>
      <c r="D8" s="49"/>
      <c r="E8" s="49"/>
      <c r="F8" s="49"/>
      <c r="G8" s="49"/>
      <c r="H8" s="49"/>
      <c r="I8" s="47"/>
      <c r="J8" s="47"/>
      <c r="K8" s="47"/>
      <c r="L8" s="47"/>
      <c r="M8" s="47"/>
      <c r="N8" s="50"/>
    </row>
    <row r="9" spans="1:14" ht="34.5" customHeight="1" x14ac:dyDescent="0.45">
      <c r="B9" s="48"/>
      <c r="C9" s="167" t="s">
        <v>36</v>
      </c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51"/>
    </row>
    <row r="10" spans="1:14" s="47" customFormat="1" ht="24" customHeight="1" x14ac:dyDescent="0.35">
      <c r="B10" s="52"/>
      <c r="E10" s="152" t="s">
        <v>89</v>
      </c>
      <c r="F10" s="142"/>
      <c r="G10" s="151"/>
      <c r="H10" s="53"/>
      <c r="N10" s="51"/>
    </row>
    <row r="11" spans="1:14" s="47" customFormat="1" ht="30.75" customHeight="1" thickBot="1" x14ac:dyDescent="0.4">
      <c r="B11" s="52"/>
      <c r="E11" s="54" t="s">
        <v>35</v>
      </c>
      <c r="F11" s="54" t="s">
        <v>34</v>
      </c>
      <c r="G11" s="54" t="s">
        <v>33</v>
      </c>
      <c r="H11" s="54" t="s">
        <v>32</v>
      </c>
      <c r="N11" s="51"/>
    </row>
    <row r="12" spans="1:14" s="47" customFormat="1" ht="29.25" customHeight="1" x14ac:dyDescent="0.35">
      <c r="B12" s="52"/>
      <c r="C12" s="187" t="s">
        <v>31</v>
      </c>
      <c r="D12" s="187"/>
      <c r="E12" s="146"/>
      <c r="F12" s="146"/>
      <c r="G12" s="146"/>
      <c r="H12" s="146"/>
      <c r="I12" s="55"/>
      <c r="K12" s="56" t="s">
        <v>71</v>
      </c>
      <c r="N12" s="51"/>
    </row>
    <row r="13" spans="1:14" s="47" customFormat="1" ht="29.25" customHeight="1" x14ac:dyDescent="0.35">
      <c r="B13" s="52"/>
      <c r="C13" s="177" t="s">
        <v>30</v>
      </c>
      <c r="D13" s="178"/>
      <c r="E13" s="146"/>
      <c r="F13" s="146"/>
      <c r="G13" s="146"/>
      <c r="H13" s="146"/>
      <c r="I13" s="55"/>
      <c r="K13" s="57"/>
      <c r="N13" s="51"/>
    </row>
    <row r="14" spans="1:14" s="47" customFormat="1" ht="29.25" customHeight="1" x14ac:dyDescent="0.35">
      <c r="B14" s="52"/>
      <c r="C14" s="177" t="s">
        <v>29</v>
      </c>
      <c r="D14" s="178"/>
      <c r="E14" s="146"/>
      <c r="F14" s="146"/>
      <c r="G14" s="146"/>
      <c r="H14" s="146"/>
      <c r="I14" s="55"/>
      <c r="K14" s="57"/>
      <c r="N14" s="51"/>
    </row>
    <row r="15" spans="1:14" s="47" customFormat="1" ht="29.25" customHeight="1" x14ac:dyDescent="0.35">
      <c r="B15" s="52"/>
      <c r="C15" s="177" t="s">
        <v>28</v>
      </c>
      <c r="D15" s="178"/>
      <c r="E15" s="146"/>
      <c r="F15" s="146"/>
      <c r="G15" s="146"/>
      <c r="H15" s="146"/>
      <c r="I15" s="55"/>
      <c r="K15" s="57"/>
      <c r="N15" s="51"/>
    </row>
    <row r="16" spans="1:14" s="47" customFormat="1" ht="29.25" customHeight="1" thickBot="1" x14ac:dyDescent="0.4">
      <c r="B16" s="52"/>
      <c r="C16" s="179" t="s">
        <v>70</v>
      </c>
      <c r="D16" s="179"/>
      <c r="E16" s="147"/>
      <c r="F16" s="147"/>
      <c r="G16" s="147"/>
      <c r="H16" s="147"/>
      <c r="I16" s="58"/>
      <c r="K16" s="59" t="e">
        <f>AVERAGE(E16:H16)</f>
        <v>#DIV/0!</v>
      </c>
      <c r="N16" s="51"/>
    </row>
    <row r="17" spans="2:14" s="47" customFormat="1" ht="29.25" customHeight="1" x14ac:dyDescent="0.35">
      <c r="B17" s="52"/>
      <c r="C17" s="181" t="s">
        <v>102</v>
      </c>
      <c r="D17" s="181"/>
      <c r="E17" s="181"/>
      <c r="F17" s="181"/>
      <c r="G17" s="181"/>
      <c r="H17" s="181"/>
      <c r="I17" s="58"/>
      <c r="K17" s="138"/>
      <c r="N17" s="51"/>
    </row>
    <row r="18" spans="2:14" s="47" customFormat="1" ht="67" customHeight="1" x14ac:dyDescent="0.35">
      <c r="B18" s="52"/>
      <c r="C18" s="180"/>
      <c r="D18" s="180"/>
      <c r="E18" s="60"/>
      <c r="F18" s="60"/>
      <c r="G18" s="60"/>
      <c r="H18" s="60"/>
      <c r="I18" s="61"/>
      <c r="N18" s="51"/>
    </row>
    <row r="19" spans="2:14" s="47" customFormat="1" ht="30.65" customHeight="1" thickBot="1" x14ac:dyDescent="0.4">
      <c r="B19" s="52"/>
      <c r="C19" s="176" t="s">
        <v>39</v>
      </c>
      <c r="D19" s="176"/>
      <c r="E19" s="176"/>
      <c r="F19" s="176"/>
      <c r="G19" s="176"/>
      <c r="H19" s="176"/>
      <c r="I19" s="61"/>
      <c r="N19" s="51"/>
    </row>
    <row r="20" spans="2:14" s="47" customFormat="1" ht="34.5" customHeight="1" x14ac:dyDescent="0.35">
      <c r="B20" s="52"/>
      <c r="C20" s="248" t="s">
        <v>96</v>
      </c>
      <c r="D20" s="62" t="s">
        <v>52</v>
      </c>
      <c r="E20" s="149"/>
      <c r="F20" s="149"/>
      <c r="G20" s="149"/>
      <c r="H20" s="149"/>
      <c r="I20" s="63"/>
      <c r="J20" s="64" t="s">
        <v>27</v>
      </c>
      <c r="K20" s="65" t="s">
        <v>26</v>
      </c>
      <c r="L20" s="66" t="s">
        <v>25</v>
      </c>
      <c r="M20" s="67" t="s">
        <v>24</v>
      </c>
      <c r="N20" s="51"/>
    </row>
    <row r="21" spans="2:14" s="47" customFormat="1" ht="59.25" customHeight="1" thickBot="1" x14ac:dyDescent="0.4">
      <c r="B21" s="52"/>
      <c r="C21" s="249"/>
      <c r="D21" s="68" t="s">
        <v>53</v>
      </c>
      <c r="E21" s="69">
        <f>E16*E20</f>
        <v>0</v>
      </c>
      <c r="F21" s="70">
        <f>F16*F20</f>
        <v>0</v>
      </c>
      <c r="G21" s="69">
        <f>G16*G20</f>
        <v>0</v>
      </c>
      <c r="H21" s="70">
        <f t="shared" ref="H21" si="0">H16*H20</f>
        <v>0</v>
      </c>
      <c r="I21" s="71"/>
      <c r="J21" s="148"/>
      <c r="K21" s="72">
        <f>SUM(E21:H21)-(SUM(E21:H21))*J21</f>
        <v>0</v>
      </c>
      <c r="L21" s="73">
        <v>0.2</v>
      </c>
      <c r="M21" s="74">
        <f>K21+K21*L21</f>
        <v>0</v>
      </c>
      <c r="N21" s="51"/>
    </row>
    <row r="22" spans="2:14" s="47" customFormat="1" ht="34.5" customHeight="1" x14ac:dyDescent="0.35">
      <c r="B22" s="52"/>
      <c r="C22" s="248" t="s">
        <v>97</v>
      </c>
      <c r="D22" s="75" t="s">
        <v>54</v>
      </c>
      <c r="E22" s="150"/>
      <c r="F22" s="150"/>
      <c r="G22" s="150"/>
      <c r="H22" s="150"/>
      <c r="I22" s="63"/>
      <c r="K22" s="65" t="s">
        <v>26</v>
      </c>
      <c r="L22" s="66" t="s">
        <v>25</v>
      </c>
      <c r="M22" s="67" t="s">
        <v>24</v>
      </c>
      <c r="N22" s="51"/>
    </row>
    <row r="23" spans="2:14" s="47" customFormat="1" ht="34.5" customHeight="1" thickBot="1" x14ac:dyDescent="0.4">
      <c r="B23" s="52"/>
      <c r="C23" s="249"/>
      <c r="D23" s="68" t="s">
        <v>55</v>
      </c>
      <c r="E23" s="76">
        <f>E16*E22</f>
        <v>0</v>
      </c>
      <c r="F23" s="77">
        <f>F16*F22</f>
        <v>0</v>
      </c>
      <c r="G23" s="76">
        <f>G16*G22</f>
        <v>0</v>
      </c>
      <c r="H23" s="77">
        <f>H16*H22</f>
        <v>0</v>
      </c>
      <c r="I23" s="71"/>
      <c r="J23" s="148"/>
      <c r="K23" s="72">
        <f>SUM(E23:H23)-(SUM(E23:H23))*J23</f>
        <v>0</v>
      </c>
      <c r="L23" s="73">
        <v>0.2</v>
      </c>
      <c r="M23" s="74">
        <f>K23+K23*L23</f>
        <v>0</v>
      </c>
      <c r="N23" s="51"/>
    </row>
    <row r="24" spans="2:14" s="47" customFormat="1" ht="34.5" customHeight="1" x14ac:dyDescent="0.35">
      <c r="B24" s="52"/>
      <c r="C24" s="248" t="s">
        <v>99</v>
      </c>
      <c r="D24" s="62" t="s">
        <v>59</v>
      </c>
      <c r="E24" s="150"/>
      <c r="F24" s="150"/>
      <c r="G24" s="150"/>
      <c r="H24" s="150"/>
      <c r="I24" s="71"/>
      <c r="K24" s="65" t="s">
        <v>26</v>
      </c>
      <c r="L24" s="66" t="s">
        <v>25</v>
      </c>
      <c r="M24" s="67" t="s">
        <v>24</v>
      </c>
      <c r="N24" s="51"/>
    </row>
    <row r="25" spans="2:14" s="47" customFormat="1" ht="34.5" customHeight="1" thickBot="1" x14ac:dyDescent="0.4">
      <c r="B25" s="52"/>
      <c r="C25" s="249"/>
      <c r="D25" s="68" t="s">
        <v>60</v>
      </c>
      <c r="E25" s="76">
        <f>E14*E24</f>
        <v>0</v>
      </c>
      <c r="F25" s="76">
        <f>F14*F24</f>
        <v>0</v>
      </c>
      <c r="G25" s="76">
        <f>G14*G24</f>
        <v>0</v>
      </c>
      <c r="H25" s="76">
        <f>H14*H24</f>
        <v>0</v>
      </c>
      <c r="I25" s="71"/>
      <c r="J25" s="148"/>
      <c r="K25" s="72">
        <f>SUM(E25:H25)-(SUM(E25:H25))*J25</f>
        <v>0</v>
      </c>
      <c r="L25" s="73">
        <v>0.2</v>
      </c>
      <c r="M25" s="74">
        <f>K25+K25*L25</f>
        <v>0</v>
      </c>
      <c r="N25" s="51"/>
    </row>
    <row r="26" spans="2:14" s="47" customFormat="1" ht="34.5" customHeight="1" x14ac:dyDescent="0.35">
      <c r="B26" s="52"/>
      <c r="C26" s="248" t="s">
        <v>100</v>
      </c>
      <c r="D26" s="62" t="s">
        <v>59</v>
      </c>
      <c r="E26" s="150"/>
      <c r="F26" s="150"/>
      <c r="G26" s="150"/>
      <c r="H26" s="150"/>
      <c r="I26" s="71"/>
      <c r="K26" s="65" t="s">
        <v>26</v>
      </c>
      <c r="L26" s="66" t="s">
        <v>25</v>
      </c>
      <c r="M26" s="67" t="s">
        <v>24</v>
      </c>
      <c r="N26" s="51"/>
    </row>
    <row r="27" spans="2:14" s="47" customFormat="1" ht="34.5" customHeight="1" thickBot="1" x14ac:dyDescent="0.4">
      <c r="B27" s="52"/>
      <c r="C27" s="249"/>
      <c r="D27" s="68" t="s">
        <v>60</v>
      </c>
      <c r="E27" s="76">
        <f>E16*E26</f>
        <v>0</v>
      </c>
      <c r="F27" s="76">
        <f>F16*F26</f>
        <v>0</v>
      </c>
      <c r="G27" s="76">
        <f>G16*G26</f>
        <v>0</v>
      </c>
      <c r="H27" s="76">
        <f>H16*H26</f>
        <v>0</v>
      </c>
      <c r="I27" s="71"/>
      <c r="J27" s="148"/>
      <c r="K27" s="72">
        <f>SUM(E27:H27)-(SUM(E27:H27))*J27</f>
        <v>0</v>
      </c>
      <c r="L27" s="73">
        <v>0.2</v>
      </c>
      <c r="M27" s="74">
        <f>K27+K27*L27</f>
        <v>0</v>
      </c>
      <c r="N27" s="51"/>
    </row>
    <row r="28" spans="2:14" s="47" customFormat="1" ht="34.5" customHeight="1" x14ac:dyDescent="0.35">
      <c r="B28" s="52"/>
      <c r="C28" s="248" t="s">
        <v>57</v>
      </c>
      <c r="D28" s="62" t="s">
        <v>61</v>
      </c>
      <c r="E28" s="150"/>
      <c r="F28" s="150"/>
      <c r="G28" s="150"/>
      <c r="H28" s="150"/>
      <c r="I28" s="71"/>
      <c r="K28" s="65"/>
      <c r="L28" s="66"/>
      <c r="M28" s="67"/>
      <c r="N28" s="51"/>
    </row>
    <row r="29" spans="2:14" s="47" customFormat="1" ht="34.5" customHeight="1" thickBot="1" x14ac:dyDescent="0.4">
      <c r="B29" s="52"/>
      <c r="C29" s="249"/>
      <c r="D29" s="68" t="s">
        <v>62</v>
      </c>
      <c r="E29" s="76">
        <f>E16*E28</f>
        <v>0</v>
      </c>
      <c r="F29" s="76">
        <f>F16*F28</f>
        <v>0</v>
      </c>
      <c r="G29" s="76">
        <f>G16*G28</f>
        <v>0</v>
      </c>
      <c r="H29" s="76">
        <f>H16*H28</f>
        <v>0</v>
      </c>
      <c r="I29" s="71"/>
      <c r="J29" s="148"/>
      <c r="K29" s="72">
        <f>SUM(E29:H29)-(SUM(E29:H29))*J29</f>
        <v>0</v>
      </c>
      <c r="L29" s="73">
        <v>0.2</v>
      </c>
      <c r="M29" s="74">
        <f>K29+K29*L29</f>
        <v>0</v>
      </c>
      <c r="N29" s="51"/>
    </row>
    <row r="30" spans="2:14" s="47" customFormat="1" ht="34.5" customHeight="1" x14ac:dyDescent="0.35">
      <c r="B30" s="52"/>
      <c r="C30" s="248" t="s">
        <v>58</v>
      </c>
      <c r="D30" s="62" t="s">
        <v>63</v>
      </c>
      <c r="E30" s="150"/>
      <c r="F30" s="150"/>
      <c r="G30" s="150"/>
      <c r="H30" s="150"/>
      <c r="I30" s="71"/>
      <c r="K30" s="65" t="s">
        <v>26</v>
      </c>
      <c r="L30" s="66" t="s">
        <v>25</v>
      </c>
      <c r="M30" s="67" t="s">
        <v>24</v>
      </c>
      <c r="N30" s="51"/>
    </row>
    <row r="31" spans="2:14" s="47" customFormat="1" ht="34.5" customHeight="1" thickBot="1" x14ac:dyDescent="0.4">
      <c r="B31" s="52"/>
      <c r="C31" s="249"/>
      <c r="D31" s="68" t="s">
        <v>64</v>
      </c>
      <c r="E31" s="76">
        <f>E16*E30</f>
        <v>0</v>
      </c>
      <c r="F31" s="77">
        <f>F16*F30</f>
        <v>0</v>
      </c>
      <c r="G31" s="76">
        <f>G16*G30</f>
        <v>0</v>
      </c>
      <c r="H31" s="77">
        <f>H16*H30</f>
        <v>0</v>
      </c>
      <c r="I31" s="71"/>
      <c r="J31" s="148"/>
      <c r="K31" s="72">
        <f>SUM(E31:H31)-(SUM(E31:H31))*J31</f>
        <v>0</v>
      </c>
      <c r="L31" s="73">
        <v>0.2</v>
      </c>
      <c r="M31" s="74">
        <f>K31+K31*L31</f>
        <v>0</v>
      </c>
      <c r="N31" s="51"/>
    </row>
    <row r="32" spans="2:14" s="47" customFormat="1" ht="9.25" customHeight="1" thickBot="1" x14ac:dyDescent="0.4">
      <c r="B32" s="52"/>
      <c r="C32" s="78"/>
      <c r="D32" s="79"/>
      <c r="E32" s="79"/>
      <c r="F32" s="80"/>
      <c r="G32" s="79"/>
      <c r="H32" s="80"/>
      <c r="I32" s="79"/>
      <c r="L32" s="81"/>
      <c r="N32" s="51"/>
    </row>
    <row r="33" spans="2:14" s="47" customFormat="1" ht="34" customHeight="1" thickBot="1" x14ac:dyDescent="0.4">
      <c r="B33" s="52"/>
      <c r="C33" s="170" t="s">
        <v>42</v>
      </c>
      <c r="D33" s="171"/>
      <c r="E33" s="82">
        <f>E20+E22+E30+E28+E26+E24</f>
        <v>0</v>
      </c>
      <c r="F33" s="82">
        <f t="shared" ref="F33:H33" si="1">F20+F22+F30+F28+F26+F24</f>
        <v>0</v>
      </c>
      <c r="G33" s="82">
        <f t="shared" si="1"/>
        <v>0</v>
      </c>
      <c r="H33" s="82">
        <f t="shared" si="1"/>
        <v>0</v>
      </c>
      <c r="I33" s="83"/>
      <c r="J33" s="84"/>
      <c r="K33" s="85" t="s">
        <v>26</v>
      </c>
      <c r="L33" s="86" t="s">
        <v>25</v>
      </c>
      <c r="M33" s="87" t="s">
        <v>24</v>
      </c>
      <c r="N33" s="51"/>
    </row>
    <row r="34" spans="2:14" s="47" customFormat="1" ht="34" customHeight="1" thickBot="1" x14ac:dyDescent="0.4">
      <c r="B34" s="52"/>
      <c r="C34" s="170" t="s">
        <v>23</v>
      </c>
      <c r="D34" s="171"/>
      <c r="E34" s="88">
        <f>E21+E23+E25+E29+E27+E31</f>
        <v>0</v>
      </c>
      <c r="F34" s="88">
        <f t="shared" ref="F34:H34" si="2">F21+F23+F25+F29+F27+F31</f>
        <v>0</v>
      </c>
      <c r="G34" s="88">
        <f t="shared" si="2"/>
        <v>0</v>
      </c>
      <c r="H34" s="88">
        <f t="shared" si="2"/>
        <v>0</v>
      </c>
      <c r="I34" s="83"/>
      <c r="J34" s="89"/>
      <c r="K34" s="90">
        <f>K21+K23+K29+K27+K31+K25</f>
        <v>0</v>
      </c>
      <c r="L34" s="120">
        <v>0.2</v>
      </c>
      <c r="M34" s="90">
        <f>M21+M23+M29+M27+M31+M25</f>
        <v>0</v>
      </c>
      <c r="N34" s="51"/>
    </row>
    <row r="35" spans="2:14" s="47" customFormat="1" ht="11.25" customHeight="1" thickBot="1" x14ac:dyDescent="0.4">
      <c r="B35" s="52"/>
      <c r="D35" s="91"/>
      <c r="E35" s="91"/>
      <c r="F35" s="53"/>
      <c r="G35" s="53"/>
      <c r="H35" s="53"/>
      <c r="N35" s="51"/>
    </row>
    <row r="36" spans="2:14" s="47" customFormat="1" ht="30.75" customHeight="1" thickBot="1" x14ac:dyDescent="0.4">
      <c r="B36" s="52"/>
      <c r="C36" s="172" t="s">
        <v>22</v>
      </c>
      <c r="D36" s="173"/>
      <c r="E36" s="174">
        <f>K34</f>
        <v>0</v>
      </c>
      <c r="F36" s="175"/>
      <c r="G36" s="175"/>
      <c r="H36" s="175"/>
      <c r="N36" s="51"/>
    </row>
    <row r="37" spans="2:14" s="47" customFormat="1" ht="30.75" customHeight="1" thickBot="1" x14ac:dyDescent="0.4">
      <c r="B37" s="52"/>
      <c r="C37" s="172" t="s">
        <v>21</v>
      </c>
      <c r="D37" s="173"/>
      <c r="E37" s="174">
        <f>E36*1.2</f>
        <v>0</v>
      </c>
      <c r="F37" s="175"/>
      <c r="G37" s="175"/>
      <c r="H37" s="175"/>
      <c r="N37" s="51"/>
    </row>
    <row r="38" spans="2:14" s="47" customFormat="1" ht="21" customHeight="1" thickBot="1" x14ac:dyDescent="0.4">
      <c r="B38" s="52"/>
      <c r="D38" s="91"/>
      <c r="E38" s="91"/>
      <c r="F38" s="53"/>
      <c r="G38" s="53"/>
      <c r="H38" s="53"/>
      <c r="N38" s="51"/>
    </row>
    <row r="39" spans="2:14" s="47" customFormat="1" ht="16.5" customHeight="1" x14ac:dyDescent="0.35">
      <c r="B39" s="52"/>
      <c r="C39" s="92"/>
      <c r="D39" s="93"/>
      <c r="E39" s="93"/>
      <c r="F39" s="94"/>
      <c r="G39" s="94"/>
      <c r="H39" s="94"/>
      <c r="I39" s="92"/>
      <c r="J39" s="92"/>
      <c r="K39" s="92"/>
      <c r="N39" s="51"/>
    </row>
    <row r="40" spans="2:14" s="47" customFormat="1" ht="34.5" customHeight="1" x14ac:dyDescent="0.35">
      <c r="B40" s="52"/>
      <c r="C40" s="167" t="s">
        <v>20</v>
      </c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51"/>
    </row>
    <row r="41" spans="2:14" s="47" customFormat="1" ht="9.75" customHeight="1" thickBot="1" x14ac:dyDescent="0.4">
      <c r="B41" s="52"/>
      <c r="D41" s="99"/>
      <c r="E41" s="100"/>
      <c r="F41" s="100"/>
      <c r="G41" s="100"/>
      <c r="H41" s="100"/>
      <c r="J41" s="95"/>
      <c r="K41" s="95"/>
      <c r="L41" s="95"/>
      <c r="M41" s="95"/>
      <c r="N41" s="51"/>
    </row>
    <row r="42" spans="2:14" s="47" customFormat="1" ht="31.5" customHeight="1" x14ac:dyDescent="0.35">
      <c r="B42" s="52"/>
      <c r="C42" s="168" t="s">
        <v>19</v>
      </c>
      <c r="D42" s="169"/>
      <c r="E42" s="169"/>
      <c r="F42" s="169"/>
      <c r="G42" s="169"/>
      <c r="H42" s="169"/>
      <c r="J42" s="95"/>
      <c r="K42" s="95"/>
      <c r="L42" s="95"/>
      <c r="M42" s="95"/>
      <c r="N42" s="51"/>
    </row>
    <row r="43" spans="2:14" s="47" customFormat="1" ht="31.5" customHeight="1" x14ac:dyDescent="0.35">
      <c r="B43" s="52"/>
      <c r="C43" s="158" t="s">
        <v>18</v>
      </c>
      <c r="D43" s="159"/>
      <c r="E43" s="160"/>
      <c r="F43" s="160"/>
      <c r="G43" s="160"/>
      <c r="H43" s="160"/>
      <c r="J43" s="96"/>
      <c r="K43" s="96"/>
      <c r="L43" s="96"/>
      <c r="M43" s="95"/>
      <c r="N43" s="51"/>
    </row>
    <row r="44" spans="2:14" s="47" customFormat="1" ht="31.5" customHeight="1" x14ac:dyDescent="0.35">
      <c r="B44" s="52"/>
      <c r="C44" s="158" t="s">
        <v>18</v>
      </c>
      <c r="D44" s="159"/>
      <c r="E44" s="160"/>
      <c r="F44" s="160"/>
      <c r="G44" s="160"/>
      <c r="H44" s="160"/>
      <c r="J44" s="96"/>
      <c r="K44" s="96"/>
      <c r="L44" s="96"/>
      <c r="M44" s="95"/>
      <c r="N44" s="51"/>
    </row>
    <row r="45" spans="2:14" s="47" customFormat="1" ht="31.5" customHeight="1" x14ac:dyDescent="0.35">
      <c r="B45" s="52"/>
      <c r="C45" s="158" t="s">
        <v>18</v>
      </c>
      <c r="D45" s="159"/>
      <c r="E45" s="160"/>
      <c r="F45" s="160"/>
      <c r="G45" s="160"/>
      <c r="H45" s="160"/>
      <c r="J45" s="96"/>
      <c r="K45" s="96"/>
      <c r="L45" s="96"/>
      <c r="M45" s="95"/>
      <c r="N45" s="51"/>
    </row>
    <row r="46" spans="2:14" s="47" customFormat="1" ht="31.5" customHeight="1" thickBot="1" x14ac:dyDescent="0.4">
      <c r="B46" s="52"/>
      <c r="C46" s="161" t="s">
        <v>17</v>
      </c>
      <c r="D46" s="162"/>
      <c r="E46" s="163">
        <f>E43+E44+E45</f>
        <v>0</v>
      </c>
      <c r="F46" s="163"/>
      <c r="G46" s="163"/>
      <c r="H46" s="163"/>
      <c r="J46" s="97"/>
      <c r="K46" s="98"/>
      <c r="L46" s="97"/>
      <c r="M46" s="95"/>
      <c r="N46" s="51"/>
    </row>
    <row r="47" spans="2:14" s="47" customFormat="1" ht="15" customHeight="1" x14ac:dyDescent="0.35">
      <c r="B47" s="52"/>
      <c r="D47" s="99"/>
      <c r="E47" s="100"/>
      <c r="F47" s="100"/>
      <c r="G47" s="100"/>
      <c r="H47" s="100"/>
      <c r="J47" s="97"/>
      <c r="K47" s="98"/>
      <c r="L47" s="97"/>
      <c r="M47" s="95"/>
      <c r="N47" s="51"/>
    </row>
    <row r="48" spans="2:14" s="47" customFormat="1" ht="63.75" customHeight="1" x14ac:dyDescent="0.35">
      <c r="B48" s="52"/>
      <c r="C48" s="164" t="s">
        <v>16</v>
      </c>
      <c r="D48" s="165"/>
      <c r="E48" s="166">
        <f>E37+E46</f>
        <v>0</v>
      </c>
      <c r="F48" s="166"/>
      <c r="G48" s="166"/>
      <c r="H48" s="166"/>
      <c r="J48" s="97"/>
      <c r="K48" s="98"/>
      <c r="L48" s="97"/>
      <c r="M48" s="95"/>
      <c r="N48" s="51"/>
    </row>
    <row r="49" spans="2:14" ht="16" customHeight="1" thickBot="1" x14ac:dyDescent="0.4">
      <c r="B49" s="101"/>
      <c r="C49" s="102"/>
      <c r="D49" s="103"/>
      <c r="E49" s="102"/>
      <c r="F49" s="102"/>
      <c r="G49" s="102"/>
      <c r="H49" s="102"/>
      <c r="I49" s="102"/>
      <c r="J49" s="102"/>
      <c r="K49" s="102"/>
      <c r="L49" s="102"/>
      <c r="M49" s="102"/>
      <c r="N49" s="104"/>
    </row>
    <row r="50" spans="2:14" ht="32.25" customHeight="1" x14ac:dyDescent="0.35">
      <c r="C50" s="105"/>
      <c r="D50" s="106"/>
    </row>
    <row r="51" spans="2:14" ht="32.25" customHeight="1" x14ac:dyDescent="0.35">
      <c r="D51" s="105"/>
      <c r="E51" s="105"/>
      <c r="F51" s="105"/>
      <c r="G51" s="105"/>
      <c r="H51" s="105"/>
      <c r="I51" s="105"/>
      <c r="J51" s="107"/>
    </row>
    <row r="52" spans="2:14" ht="32.25" customHeight="1" x14ac:dyDescent="0.35"/>
    <row r="53" spans="2:14" ht="32.25" customHeight="1" x14ac:dyDescent="0.35"/>
    <row r="54" spans="2:14" ht="32.25" customHeight="1" x14ac:dyDescent="0.35">
      <c r="C54" s="47"/>
    </row>
    <row r="55" spans="2:14" s="108" customFormat="1" ht="32.25" customHeight="1" x14ac:dyDescent="0.35">
      <c r="C55" s="47"/>
      <c r="D55" s="47"/>
      <c r="E55" s="47"/>
      <c r="F55" s="47"/>
      <c r="G55" s="47"/>
      <c r="H55" s="47"/>
      <c r="I55" s="47"/>
      <c r="J55" s="47"/>
      <c r="K55" s="47"/>
      <c r="L55" s="46"/>
      <c r="M55" s="46"/>
      <c r="N55" s="46"/>
    </row>
    <row r="56" spans="2:14" ht="32.25" customHeight="1" x14ac:dyDescent="0.35">
      <c r="D56" s="47"/>
      <c r="E56" s="47"/>
      <c r="F56" s="47"/>
      <c r="G56" s="47"/>
      <c r="H56" s="47"/>
      <c r="I56" s="47"/>
      <c r="J56" s="47"/>
      <c r="K56" s="47"/>
    </row>
    <row r="57" spans="2:14" ht="32.25" customHeight="1" x14ac:dyDescent="0.35"/>
    <row r="58" spans="2:14" ht="32.25" customHeight="1" x14ac:dyDescent="0.35"/>
    <row r="59" spans="2:14" ht="31.5" customHeight="1" x14ac:dyDescent="0.35"/>
    <row r="60" spans="2:14" ht="16.149999999999999" customHeight="1" x14ac:dyDescent="0.35"/>
    <row r="61" spans="2:14" ht="33.65" customHeight="1" x14ac:dyDescent="0.35"/>
    <row r="62" spans="2:14" ht="6.65" customHeight="1" x14ac:dyDescent="0.35"/>
    <row r="66" ht="15.65" customHeight="1" x14ac:dyDescent="0.35"/>
  </sheetData>
  <sheetProtection selectLockedCells="1"/>
  <mergeCells count="37">
    <mergeCell ref="C13:D13"/>
    <mergeCell ref="B2:N2"/>
    <mergeCell ref="C5:D5"/>
    <mergeCell ref="E5:H5"/>
    <mergeCell ref="C9:M9"/>
    <mergeCell ref="C12:D12"/>
    <mergeCell ref="B3:N3"/>
    <mergeCell ref="C14:D14"/>
    <mergeCell ref="C15:D15"/>
    <mergeCell ref="C16:D16"/>
    <mergeCell ref="C18:D18"/>
    <mergeCell ref="C17:H17"/>
    <mergeCell ref="C20:C21"/>
    <mergeCell ref="C22:C23"/>
    <mergeCell ref="C30:C31"/>
    <mergeCell ref="C19:H19"/>
    <mergeCell ref="C33:D33"/>
    <mergeCell ref="C26:C27"/>
    <mergeCell ref="C28:C29"/>
    <mergeCell ref="C24:C25"/>
    <mergeCell ref="C34:D34"/>
    <mergeCell ref="C36:D36"/>
    <mergeCell ref="E36:H36"/>
    <mergeCell ref="C37:D37"/>
    <mergeCell ref="E37:H37"/>
    <mergeCell ref="C40:M40"/>
    <mergeCell ref="C44:D44"/>
    <mergeCell ref="E44:H44"/>
    <mergeCell ref="C43:D43"/>
    <mergeCell ref="C42:H42"/>
    <mergeCell ref="E43:H43"/>
    <mergeCell ref="C45:D45"/>
    <mergeCell ref="E45:H45"/>
    <mergeCell ref="C46:D46"/>
    <mergeCell ref="E46:H46"/>
    <mergeCell ref="C48:D48"/>
    <mergeCell ref="E48:H48"/>
  </mergeCell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O48"/>
  <sheetViews>
    <sheetView showGridLines="0" topLeftCell="A3" zoomScale="65" zoomScaleNormal="100" zoomScaleSheetLayoutView="25" workbookViewId="0">
      <selection activeCell="C30" sqref="C30:G31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47.75" customWidth="1"/>
    <col min="5" max="6" width="15.75" customWidth="1"/>
    <col min="7" max="7" width="15.5" customWidth="1"/>
    <col min="8" max="10" width="26.4140625" customWidth="1"/>
    <col min="11" max="11" width="3.9140625" customWidth="1"/>
    <col min="12" max="12" width="16.5" customWidth="1"/>
    <col min="13" max="13" width="17.33203125" customWidth="1"/>
    <col min="14" max="14" width="1.5" customWidth="1"/>
    <col min="16" max="16" width="11.25" customWidth="1"/>
  </cols>
  <sheetData>
    <row r="1" spans="2:15" ht="10.15" customHeight="1" thickBot="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5" ht="75.75" customHeight="1" thickBot="1" x14ac:dyDescent="0.4">
      <c r="B2" s="198" t="str">
        <f>DPGF!B2</f>
        <v>DCF 2025 0331 Prestations d'assistance et de veille en matière de fiscalité pour le Groupe AFD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200"/>
    </row>
    <row r="3" spans="2:15" ht="51.75" customHeight="1" thickBot="1" x14ac:dyDescent="0.4">
      <c r="B3" s="188" t="s">
        <v>47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207"/>
    </row>
    <row r="4" spans="2:15" ht="18.75" customHeight="1" x14ac:dyDescent="0.3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2:15" ht="23.5" customHeight="1" x14ac:dyDescent="0.35">
      <c r="B5" s="5"/>
      <c r="C5" s="201" t="s">
        <v>0</v>
      </c>
      <c r="D5" s="201"/>
      <c r="E5" s="202">
        <f>DPGF!E5</f>
        <v>0</v>
      </c>
      <c r="F5" s="202"/>
      <c r="G5" s="202"/>
      <c r="H5" s="202"/>
      <c r="I5" s="202"/>
      <c r="J5" s="202"/>
      <c r="K5" s="202"/>
      <c r="L5" s="202"/>
      <c r="M5" s="202"/>
      <c r="N5" s="6"/>
      <c r="O5" s="7"/>
    </row>
    <row r="6" spans="2:15" s="7" customFormat="1" ht="6" customHeight="1" x14ac:dyDescent="0.35">
      <c r="B6" s="8"/>
      <c r="C6" s="9"/>
      <c r="D6" s="9"/>
      <c r="E6" s="9"/>
      <c r="F6" s="9"/>
      <c r="G6" s="9"/>
      <c r="H6" s="9"/>
      <c r="I6" s="9"/>
      <c r="J6" s="9"/>
      <c r="K6" s="10"/>
      <c r="L6" s="10"/>
      <c r="M6" s="10"/>
      <c r="N6" s="6"/>
    </row>
    <row r="7" spans="2:15" s="7" customFormat="1" ht="23.5" customHeight="1" x14ac:dyDescent="0.35">
      <c r="B7" s="8"/>
      <c r="C7" s="11" t="s">
        <v>1</v>
      </c>
      <c r="D7" s="11"/>
      <c r="E7" s="11"/>
      <c r="F7" s="11"/>
      <c r="G7" s="152" t="s">
        <v>89</v>
      </c>
      <c r="H7" s="152"/>
      <c r="I7" s="11"/>
      <c r="J7" s="11"/>
      <c r="K7" s="11"/>
      <c r="L7" s="11"/>
      <c r="M7" s="11"/>
      <c r="N7" s="6"/>
    </row>
    <row r="8" spans="2:15" ht="7.5" customHeight="1" x14ac:dyDescent="0.35">
      <c r="B8" s="5"/>
      <c r="C8" s="1"/>
      <c r="D8" s="1"/>
      <c r="E8" s="1"/>
      <c r="F8" s="1"/>
      <c r="G8" s="1"/>
      <c r="H8" s="1"/>
      <c r="I8" s="1"/>
      <c r="J8" s="1"/>
      <c r="K8" s="12"/>
      <c r="L8" s="12"/>
      <c r="M8" s="12"/>
      <c r="N8" s="13"/>
      <c r="O8" s="7"/>
    </row>
    <row r="9" spans="2:15" ht="15" customHeight="1" x14ac:dyDescent="0.35">
      <c r="B9" s="5"/>
      <c r="C9" s="1"/>
      <c r="D9" s="118" t="s">
        <v>51</v>
      </c>
      <c r="E9" s="1"/>
      <c r="F9" s="1"/>
      <c r="G9" s="1"/>
      <c r="H9" s="1"/>
      <c r="I9" s="1"/>
      <c r="J9" s="1"/>
      <c r="K9" s="12"/>
      <c r="L9" s="12"/>
      <c r="M9" s="12"/>
      <c r="N9" s="13"/>
      <c r="O9" s="7"/>
    </row>
    <row r="10" spans="2:15" ht="26" customHeight="1" x14ac:dyDescent="0.35">
      <c r="B10" s="5"/>
      <c r="C10" s="14" t="s">
        <v>72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3"/>
      <c r="O10" s="7"/>
    </row>
    <row r="11" spans="2:15" ht="14.5" customHeight="1" thickBot="1" x14ac:dyDescent="0.4">
      <c r="B11" s="5"/>
      <c r="C11" s="1"/>
      <c r="D11" s="1"/>
      <c r="E11" s="1"/>
      <c r="F11" s="1"/>
      <c r="G11" s="1"/>
      <c r="H11" s="1"/>
      <c r="I11" s="118" t="s">
        <v>95</v>
      </c>
      <c r="K11" s="12"/>
      <c r="L11" s="12"/>
      <c r="M11" s="12"/>
      <c r="N11" s="13"/>
      <c r="O11" s="7"/>
    </row>
    <row r="12" spans="2:15" ht="48" customHeight="1" thickBot="1" x14ac:dyDescent="0.4">
      <c r="B12" s="5"/>
      <c r="C12" s="203" t="s">
        <v>3</v>
      </c>
      <c r="D12" s="204"/>
      <c r="E12" s="16" t="s">
        <v>4</v>
      </c>
      <c r="F12" s="16" t="s">
        <v>5</v>
      </c>
      <c r="G12" s="16" t="s">
        <v>65</v>
      </c>
      <c r="H12" s="16" t="s">
        <v>86</v>
      </c>
      <c r="I12" s="16" t="s">
        <v>87</v>
      </c>
      <c r="J12" s="16" t="s">
        <v>6</v>
      </c>
      <c r="K12" s="17"/>
      <c r="L12" s="18" t="s">
        <v>7</v>
      </c>
      <c r="N12" s="19"/>
    </row>
    <row r="13" spans="2:15" ht="29.25" customHeight="1" thickBot="1" x14ac:dyDescent="0.4">
      <c r="B13" s="5"/>
      <c r="C13" s="20">
        <v>1</v>
      </c>
      <c r="D13" s="121" t="s">
        <v>73</v>
      </c>
      <c r="E13" s="143"/>
      <c r="F13" s="143"/>
      <c r="G13" s="141"/>
      <c r="H13" s="122">
        <f>+G13*1.2</f>
        <v>0</v>
      </c>
      <c r="I13" s="122">
        <f>G13*7</f>
        <v>0</v>
      </c>
      <c r="J13" s="22">
        <f>I13*1.2</f>
        <v>0</v>
      </c>
      <c r="K13" s="23"/>
      <c r="L13" s="24"/>
      <c r="N13" s="19"/>
    </row>
    <row r="14" spans="2:15" ht="41.25" customHeight="1" thickBot="1" x14ac:dyDescent="0.4">
      <c r="B14" s="5"/>
      <c r="C14" s="20">
        <v>2</v>
      </c>
      <c r="D14" s="121" t="s">
        <v>74</v>
      </c>
      <c r="E14" s="143"/>
      <c r="F14" s="143"/>
      <c r="G14" s="141"/>
      <c r="H14" s="122">
        <f t="shared" ref="H14:H16" si="0">+G14*1.2</f>
        <v>0</v>
      </c>
      <c r="I14" s="122">
        <f t="shared" ref="I14:I16" si="1">G14*7</f>
        <v>0</v>
      </c>
      <c r="J14" s="22">
        <f t="shared" ref="J14:J16" si="2">I14*1.2</f>
        <v>0</v>
      </c>
      <c r="K14" s="23"/>
      <c r="L14" s="24"/>
      <c r="N14" s="19"/>
    </row>
    <row r="15" spans="2:15" ht="41.25" customHeight="1" thickBot="1" x14ac:dyDescent="0.4">
      <c r="B15" s="5"/>
      <c r="C15" s="20">
        <v>3</v>
      </c>
      <c r="D15" s="121" t="s">
        <v>75</v>
      </c>
      <c r="E15" s="143"/>
      <c r="F15" s="143"/>
      <c r="G15" s="141"/>
      <c r="H15" s="122">
        <f t="shared" si="0"/>
        <v>0</v>
      </c>
      <c r="I15" s="122">
        <f t="shared" si="1"/>
        <v>0</v>
      </c>
      <c r="J15" s="22">
        <f t="shared" si="2"/>
        <v>0</v>
      </c>
      <c r="K15" s="23"/>
      <c r="L15" s="24"/>
      <c r="N15" s="19"/>
    </row>
    <row r="16" spans="2:15" ht="41.25" customHeight="1" thickBot="1" x14ac:dyDescent="0.4">
      <c r="B16" s="5"/>
      <c r="C16" s="20">
        <v>4</v>
      </c>
      <c r="D16" s="121" t="s">
        <v>76</v>
      </c>
      <c r="E16" s="143"/>
      <c r="F16" s="143"/>
      <c r="G16" s="141"/>
      <c r="H16" s="122">
        <f t="shared" si="0"/>
        <v>0</v>
      </c>
      <c r="I16" s="122">
        <f t="shared" si="1"/>
        <v>0</v>
      </c>
      <c r="J16" s="22">
        <f t="shared" si="2"/>
        <v>0</v>
      </c>
      <c r="K16" s="23"/>
      <c r="L16" s="24"/>
      <c r="N16" s="19"/>
    </row>
    <row r="17" spans="2:14" x14ac:dyDescent="0.35">
      <c r="B17" s="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19"/>
    </row>
    <row r="18" spans="2:14" ht="16" thickBot="1" x14ac:dyDescent="0.4">
      <c r="B18" s="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19"/>
    </row>
    <row r="19" spans="2:14" ht="16" thickBot="1" x14ac:dyDescent="0.4">
      <c r="B19" s="5"/>
      <c r="C19" s="219" t="s">
        <v>77</v>
      </c>
      <c r="D19" s="220"/>
      <c r="E19" s="220"/>
      <c r="F19" s="220"/>
      <c r="G19" s="221"/>
      <c r="H19" s="25"/>
      <c r="I19" s="25"/>
      <c r="J19" s="25"/>
      <c r="K19" s="25"/>
      <c r="L19" s="25"/>
      <c r="M19" s="25"/>
      <c r="N19" s="19"/>
    </row>
    <row r="20" spans="2:14" x14ac:dyDescent="0.35">
      <c r="B20" s="5"/>
      <c r="C20" s="222" t="s">
        <v>78</v>
      </c>
      <c r="D20" s="223"/>
      <c r="E20" s="223"/>
      <c r="F20" s="223"/>
      <c r="G20" s="226" t="s">
        <v>79</v>
      </c>
      <c r="H20" s="25"/>
      <c r="I20" s="25"/>
      <c r="J20" s="25"/>
      <c r="K20" s="25"/>
      <c r="L20" s="25"/>
      <c r="M20" s="25"/>
      <c r="N20" s="19"/>
    </row>
    <row r="21" spans="2:14" ht="30" customHeight="1" x14ac:dyDescent="0.35">
      <c r="B21" s="5"/>
      <c r="C21" s="224"/>
      <c r="D21" s="225"/>
      <c r="E21" s="225"/>
      <c r="F21" s="225"/>
      <c r="G21" s="226"/>
      <c r="H21" s="25"/>
      <c r="I21" s="25"/>
      <c r="J21" s="25"/>
      <c r="K21" s="25"/>
      <c r="L21" s="25"/>
      <c r="M21" s="25"/>
      <c r="N21" s="19"/>
    </row>
    <row r="22" spans="2:14" x14ac:dyDescent="0.35">
      <c r="B22" s="5"/>
      <c r="C22" s="126">
        <v>1</v>
      </c>
      <c r="D22" s="127" t="s">
        <v>101</v>
      </c>
      <c r="E22" s="128"/>
      <c r="F22" s="129"/>
      <c r="G22" s="153"/>
      <c r="H22" s="25"/>
      <c r="I22" s="25"/>
      <c r="J22" s="25"/>
      <c r="K22" s="25"/>
      <c r="L22" s="25"/>
      <c r="M22" s="25"/>
      <c r="N22" s="19"/>
    </row>
    <row r="23" spans="2:14" x14ac:dyDescent="0.35">
      <c r="B23" s="5"/>
      <c r="C23" s="126">
        <v>2</v>
      </c>
      <c r="D23" s="127" t="s">
        <v>91</v>
      </c>
      <c r="E23" s="128"/>
      <c r="F23" s="129"/>
      <c r="G23" s="153"/>
      <c r="H23" s="25"/>
      <c r="I23" s="25"/>
      <c r="J23" s="25"/>
      <c r="K23" s="25"/>
      <c r="L23" s="25"/>
      <c r="M23" s="25"/>
      <c r="N23" s="19"/>
    </row>
    <row r="24" spans="2:14" ht="16" thickBot="1" x14ac:dyDescent="0.4">
      <c r="B24" s="5"/>
      <c r="C24" s="130">
        <v>3</v>
      </c>
      <c r="D24" s="131" t="s">
        <v>92</v>
      </c>
      <c r="E24" s="132"/>
      <c r="F24" s="133"/>
      <c r="G24" s="154"/>
      <c r="H24" s="25"/>
      <c r="I24" s="25"/>
      <c r="J24" s="25"/>
      <c r="K24" s="25"/>
      <c r="L24" s="25"/>
      <c r="M24" s="25"/>
      <c r="N24" s="19"/>
    </row>
    <row r="25" spans="2:14" ht="16" thickBot="1" x14ac:dyDescent="0.4">
      <c r="B25" s="5"/>
      <c r="C25" s="208" t="s">
        <v>80</v>
      </c>
      <c r="D25" s="209"/>
      <c r="E25" s="209"/>
      <c r="F25" s="210"/>
      <c r="G25" s="155" t="e">
        <f>AVERAGE(G22:G24)</f>
        <v>#DIV/0!</v>
      </c>
      <c r="H25" s="25"/>
      <c r="I25" s="25"/>
      <c r="J25" s="25"/>
      <c r="K25" s="25"/>
      <c r="L25" s="25"/>
      <c r="M25" s="25"/>
      <c r="N25" s="19"/>
    </row>
    <row r="26" spans="2:14" x14ac:dyDescent="0.35">
      <c r="B26" s="5"/>
      <c r="C26" s="211" t="s">
        <v>81</v>
      </c>
      <c r="D26" s="211"/>
      <c r="E26" s="211"/>
      <c r="F26" s="211"/>
      <c r="G26" s="211"/>
      <c r="H26" s="25"/>
      <c r="I26" s="25"/>
      <c r="J26" s="25"/>
      <c r="K26" s="25"/>
      <c r="L26" s="25"/>
      <c r="M26" s="25"/>
      <c r="N26" s="19"/>
    </row>
    <row r="27" spans="2:14" x14ac:dyDescent="0.35">
      <c r="B27" s="5"/>
      <c r="C27" s="212" t="s">
        <v>82</v>
      </c>
      <c r="D27" s="212"/>
      <c r="E27" s="212"/>
      <c r="F27" s="212"/>
      <c r="G27" s="212"/>
      <c r="H27" s="25"/>
      <c r="I27" s="25"/>
      <c r="J27" s="25"/>
      <c r="K27" s="25"/>
      <c r="L27" s="25"/>
      <c r="M27" s="25"/>
      <c r="N27" s="19"/>
    </row>
    <row r="28" spans="2:14" x14ac:dyDescent="0.35">
      <c r="B28" s="5"/>
      <c r="C28" s="212"/>
      <c r="D28" s="212"/>
      <c r="E28" s="212"/>
      <c r="F28" s="212"/>
      <c r="G28" s="212"/>
      <c r="H28" s="25"/>
      <c r="I28" s="25"/>
      <c r="J28" s="25"/>
      <c r="K28" s="25"/>
      <c r="L28" s="25"/>
      <c r="M28" s="25"/>
      <c r="N28" s="19"/>
    </row>
    <row r="29" spans="2:14" ht="16" thickBot="1" x14ac:dyDescent="0.4">
      <c r="B29" s="5"/>
      <c r="C29" s="134"/>
      <c r="D29" s="134"/>
      <c r="E29" s="134"/>
      <c r="F29" s="134"/>
      <c r="G29" s="134"/>
      <c r="H29" s="25"/>
      <c r="I29" s="25"/>
      <c r="J29" s="25"/>
      <c r="K29" s="25"/>
      <c r="L29" s="25"/>
      <c r="M29" s="25"/>
      <c r="N29" s="19"/>
    </row>
    <row r="30" spans="2:14" x14ac:dyDescent="0.35">
      <c r="B30" s="5"/>
      <c r="C30" s="213" t="s">
        <v>88</v>
      </c>
      <c r="D30" s="214"/>
      <c r="E30" s="214"/>
      <c r="F30" s="214"/>
      <c r="G30" s="215"/>
      <c r="H30" s="25"/>
      <c r="I30" s="25"/>
      <c r="J30" s="25"/>
      <c r="K30" s="25"/>
      <c r="L30" s="25"/>
      <c r="M30" s="25"/>
      <c r="N30" s="19"/>
    </row>
    <row r="31" spans="2:14" ht="43.5" customHeight="1" thickBot="1" x14ac:dyDescent="0.4">
      <c r="B31" s="5"/>
      <c r="C31" s="216"/>
      <c r="D31" s="217"/>
      <c r="E31" s="217"/>
      <c r="F31" s="217"/>
      <c r="G31" s="218"/>
      <c r="H31" s="25"/>
      <c r="I31" s="25"/>
      <c r="J31" s="25"/>
      <c r="K31" s="25"/>
      <c r="L31" s="25"/>
      <c r="M31" s="25"/>
      <c r="N31" s="19"/>
    </row>
    <row r="32" spans="2:14" ht="16" customHeight="1" x14ac:dyDescent="0.35">
      <c r="B32" s="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19"/>
    </row>
    <row r="33" spans="2:14" ht="15.5" customHeight="1" x14ac:dyDescent="0.35">
      <c r="B33" s="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9"/>
    </row>
    <row r="34" spans="2:14" x14ac:dyDescent="0.35">
      <c r="B34" s="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19"/>
    </row>
    <row r="35" spans="2:14" ht="16" customHeight="1" x14ac:dyDescent="0.35">
      <c r="B35" s="5"/>
      <c r="C35" s="44" t="s">
        <v>8</v>
      </c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19"/>
    </row>
    <row r="36" spans="2:14" ht="7.5" customHeight="1" x14ac:dyDescent="0.35">
      <c r="B36" s="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19"/>
    </row>
    <row r="37" spans="2:14" ht="16" thickBot="1" x14ac:dyDescent="0.4">
      <c r="B37" s="5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19"/>
    </row>
    <row r="38" spans="2:14" ht="30" customHeight="1" thickBot="1" x14ac:dyDescent="0.4">
      <c r="B38" s="5"/>
      <c r="C38" s="205" t="s">
        <v>10</v>
      </c>
      <c r="D38" s="206"/>
      <c r="E38" s="206"/>
      <c r="F38" s="206"/>
      <c r="G38" s="206"/>
      <c r="H38" s="195"/>
      <c r="I38" s="196"/>
      <c r="J38" s="196"/>
      <c r="K38" s="197"/>
      <c r="L38" s="26"/>
      <c r="M38" s="124" t="s">
        <v>9</v>
      </c>
      <c r="N38" s="19"/>
    </row>
    <row r="39" spans="2:14" ht="16" customHeight="1" thickBot="1" x14ac:dyDescent="0.4">
      <c r="B39" s="5"/>
      <c r="C39" s="124"/>
      <c r="D39" s="190"/>
      <c r="E39" s="191"/>
      <c r="F39" s="191"/>
      <c r="G39" s="191"/>
      <c r="H39" s="192"/>
      <c r="I39" s="193"/>
      <c r="J39" s="193"/>
      <c r="K39" s="194"/>
      <c r="L39" s="26"/>
      <c r="M39" s="27"/>
      <c r="N39" s="19"/>
    </row>
    <row r="40" spans="2:14" ht="16" customHeight="1" thickBot="1" x14ac:dyDescent="0.4">
      <c r="B40" s="5"/>
      <c r="C40" s="124"/>
      <c r="D40" s="190"/>
      <c r="E40" s="191"/>
      <c r="F40" s="191"/>
      <c r="G40" s="191"/>
      <c r="H40" s="192"/>
      <c r="I40" s="193"/>
      <c r="J40" s="193"/>
      <c r="K40" s="194"/>
      <c r="L40" s="26"/>
      <c r="M40" s="27"/>
      <c r="N40" s="19"/>
    </row>
    <row r="41" spans="2:14" ht="16" thickBot="1" x14ac:dyDescent="0.4">
      <c r="B41" s="5"/>
      <c r="C41" s="124"/>
      <c r="D41" s="190"/>
      <c r="E41" s="191"/>
      <c r="F41" s="191"/>
      <c r="G41" s="191"/>
      <c r="H41" s="192"/>
      <c r="I41" s="193"/>
      <c r="J41" s="193"/>
      <c r="K41" s="194"/>
      <c r="L41" s="26"/>
      <c r="M41" s="27"/>
      <c r="N41" s="19"/>
    </row>
    <row r="42" spans="2:14" x14ac:dyDescent="0.35">
      <c r="B42" s="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19"/>
    </row>
    <row r="43" spans="2:14" ht="15.5" customHeight="1" x14ac:dyDescent="0.35">
      <c r="B43" s="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19"/>
    </row>
    <row r="44" spans="2:14" ht="16" customHeight="1" x14ac:dyDescent="0.35">
      <c r="B44" s="5"/>
      <c r="C44" s="28"/>
      <c r="D44" s="29"/>
      <c r="E44" s="232" t="s">
        <v>11</v>
      </c>
      <c r="F44" s="233"/>
      <c r="G44" s="233"/>
      <c r="H44" s="233" t="s">
        <v>12</v>
      </c>
      <c r="I44" s="233"/>
      <c r="J44" s="233"/>
      <c r="K44" s="233"/>
      <c r="L44" s="233"/>
      <c r="M44" s="234"/>
      <c r="N44" s="19"/>
    </row>
    <row r="45" spans="2:14" ht="18.649999999999999" customHeight="1" x14ac:dyDescent="0.35">
      <c r="B45" s="5"/>
      <c r="C45" s="227" t="s">
        <v>13</v>
      </c>
      <c r="D45" s="228"/>
      <c r="E45" s="229"/>
      <c r="F45" s="230"/>
      <c r="G45" s="230"/>
      <c r="H45" s="231"/>
      <c r="I45" s="231"/>
      <c r="J45" s="231"/>
      <c r="K45" s="231"/>
      <c r="L45" s="231"/>
      <c r="M45" s="231"/>
      <c r="N45" s="19"/>
    </row>
    <row r="46" spans="2:14" ht="16.899999999999999" customHeight="1" x14ac:dyDescent="0.35">
      <c r="B46" s="5"/>
      <c r="C46" s="227" t="s">
        <v>14</v>
      </c>
      <c r="D46" s="228"/>
      <c r="E46" s="229"/>
      <c r="F46" s="230"/>
      <c r="G46" s="230"/>
      <c r="H46" s="231"/>
      <c r="I46" s="231"/>
      <c r="J46" s="231"/>
      <c r="K46" s="231"/>
      <c r="L46" s="231"/>
      <c r="M46" s="231"/>
      <c r="N46" s="19"/>
    </row>
    <row r="47" spans="2:14" ht="52.15" customHeight="1" x14ac:dyDescent="0.35">
      <c r="B47" s="5"/>
      <c r="C47" s="227" t="s">
        <v>15</v>
      </c>
      <c r="D47" s="228"/>
      <c r="E47" s="229"/>
      <c r="F47" s="230"/>
      <c r="G47" s="230"/>
      <c r="H47" s="231"/>
      <c r="I47" s="231"/>
      <c r="J47" s="231"/>
      <c r="K47" s="231"/>
      <c r="L47" s="231"/>
      <c r="M47" s="231"/>
      <c r="N47" s="19"/>
    </row>
    <row r="48" spans="2:14" ht="7.5" customHeight="1" thickBot="1" x14ac:dyDescent="0.4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2"/>
    </row>
  </sheetData>
  <mergeCells count="31">
    <mergeCell ref="D40:G40"/>
    <mergeCell ref="H40:K40"/>
    <mergeCell ref="D41:G41"/>
    <mergeCell ref="H41:K41"/>
    <mergeCell ref="E44:G44"/>
    <mergeCell ref="H44:M44"/>
    <mergeCell ref="C47:D47"/>
    <mergeCell ref="E47:G47"/>
    <mergeCell ref="H47:M47"/>
    <mergeCell ref="C45:D45"/>
    <mergeCell ref="E45:G45"/>
    <mergeCell ref="H45:M45"/>
    <mergeCell ref="C46:D46"/>
    <mergeCell ref="E46:G46"/>
    <mergeCell ref="H46:M46"/>
    <mergeCell ref="D39:G39"/>
    <mergeCell ref="H39:K39"/>
    <mergeCell ref="H38:K38"/>
    <mergeCell ref="B2:N2"/>
    <mergeCell ref="C5:D5"/>
    <mergeCell ref="E5:M5"/>
    <mergeCell ref="C12:D12"/>
    <mergeCell ref="C38:G38"/>
    <mergeCell ref="B3:N3"/>
    <mergeCell ref="C25:F25"/>
    <mergeCell ref="C26:G26"/>
    <mergeCell ref="C27:G28"/>
    <mergeCell ref="C30:G31"/>
    <mergeCell ref="C19:G19"/>
    <mergeCell ref="C20:F21"/>
    <mergeCell ref="G20:G21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6699"/>
  </sheetPr>
  <dimension ref="B1:K25"/>
  <sheetViews>
    <sheetView showGridLines="0" zoomScale="55" zoomScaleNormal="55" workbookViewId="0">
      <selection activeCell="H20" sqref="H20"/>
    </sheetView>
  </sheetViews>
  <sheetFormatPr baseColWidth="10" defaultRowHeight="15.5" x14ac:dyDescent="0.35"/>
  <cols>
    <col min="1" max="1" width="0.83203125" customWidth="1"/>
    <col min="2" max="2" width="1.33203125" customWidth="1"/>
    <col min="3" max="3" width="3.33203125" customWidth="1"/>
    <col min="4" max="4" width="39.58203125" customWidth="1"/>
    <col min="5" max="5" width="18.58203125" customWidth="1"/>
    <col min="6" max="6" width="25.08203125" customWidth="1"/>
    <col min="7" max="7" width="19.6640625" customWidth="1"/>
    <col min="8" max="8" width="37.6640625" customWidth="1"/>
    <col min="9" max="9" width="18.25" customWidth="1"/>
    <col min="10" max="10" width="17.33203125" customWidth="1"/>
    <col min="12" max="12" width="11.25" customWidth="1"/>
  </cols>
  <sheetData>
    <row r="1" spans="2:11" ht="5.5" customHeight="1" thickBot="1" x14ac:dyDescent="0.4">
      <c r="B1" s="1"/>
      <c r="C1" s="1"/>
      <c r="D1" s="1"/>
      <c r="E1" s="1"/>
      <c r="F1" s="1"/>
      <c r="G1" s="1"/>
      <c r="H1" s="1"/>
      <c r="I1" s="1"/>
      <c r="J1" s="1"/>
    </row>
    <row r="2" spans="2:11" ht="75.75" customHeight="1" thickBot="1" x14ac:dyDescent="0.4">
      <c r="B2" s="237" t="str">
        <f>DPGF!B2</f>
        <v>DCF 2025 0331 Prestations d'assistance et de veille en matière de fiscalité pour le Groupe AFD</v>
      </c>
      <c r="C2" s="238"/>
      <c r="D2" s="238"/>
      <c r="E2" s="238"/>
      <c r="F2" s="238"/>
      <c r="G2" s="238"/>
      <c r="H2" s="238"/>
      <c r="I2" s="238"/>
      <c r="J2" s="239"/>
    </row>
    <row r="3" spans="2:11" ht="27" customHeight="1" thickBot="1" x14ac:dyDescent="0.4">
      <c r="B3" s="117"/>
      <c r="C3" s="189" t="s">
        <v>49</v>
      </c>
      <c r="D3" s="238"/>
      <c r="E3" s="238"/>
      <c r="F3" s="238"/>
      <c r="G3" s="238"/>
      <c r="H3" s="238"/>
      <c r="I3" s="238"/>
      <c r="J3" s="239"/>
    </row>
    <row r="4" spans="2:11" ht="9.75" customHeight="1" x14ac:dyDescent="0.35">
      <c r="B4" s="2"/>
      <c r="C4" s="3"/>
      <c r="D4" s="3"/>
      <c r="E4" s="3"/>
      <c r="F4" s="3"/>
      <c r="G4" s="3"/>
      <c r="H4" s="3"/>
      <c r="I4" s="3"/>
      <c r="J4" s="4"/>
    </row>
    <row r="5" spans="2:11" ht="23.5" customHeight="1" x14ac:dyDescent="0.35">
      <c r="B5" s="5"/>
      <c r="C5" s="201" t="s">
        <v>0</v>
      </c>
      <c r="D5" s="201"/>
      <c r="E5" s="119"/>
      <c r="F5" s="202">
        <f>BPU!E5</f>
        <v>0</v>
      </c>
      <c r="G5" s="202"/>
      <c r="H5" s="202"/>
      <c r="I5" s="202"/>
      <c r="J5" s="6"/>
      <c r="K5" s="7"/>
    </row>
    <row r="6" spans="2:11" s="7" customFormat="1" ht="6" customHeight="1" x14ac:dyDescent="0.35">
      <c r="B6" s="8"/>
      <c r="C6" s="9"/>
      <c r="D6" s="9"/>
      <c r="E6" s="9"/>
      <c r="F6" s="9"/>
      <c r="G6" s="9"/>
      <c r="H6" s="10"/>
      <c r="I6" s="10"/>
      <c r="J6" s="6"/>
    </row>
    <row r="7" spans="2:11" s="7" customFormat="1" ht="21.75" customHeight="1" x14ac:dyDescent="0.35">
      <c r="B7" s="8"/>
      <c r="C7" s="42" t="s">
        <v>38</v>
      </c>
      <c r="D7" s="43"/>
      <c r="E7" s="43"/>
      <c r="F7" s="144" t="s">
        <v>90</v>
      </c>
      <c r="G7" s="145"/>
      <c r="H7" s="43"/>
      <c r="I7" s="43"/>
      <c r="J7" s="6"/>
    </row>
    <row r="8" spans="2:11" s="7" customFormat="1" ht="22.5" customHeight="1" x14ac:dyDescent="0.35">
      <c r="B8" s="8"/>
      <c r="C8" s="240" t="s">
        <v>39</v>
      </c>
      <c r="D8" s="240"/>
      <c r="E8" s="240"/>
      <c r="F8" s="240"/>
      <c r="G8" s="240"/>
      <c r="H8" s="240"/>
      <c r="I8" s="240"/>
      <c r="J8" s="6"/>
    </row>
    <row r="9" spans="2:11" ht="10.5" customHeight="1" x14ac:dyDescent="0.35">
      <c r="B9" s="5"/>
      <c r="C9" s="1"/>
      <c r="D9" s="1"/>
      <c r="E9" s="1"/>
      <c r="F9" s="1"/>
      <c r="G9" s="1"/>
      <c r="H9" s="12"/>
      <c r="I9" s="12"/>
      <c r="J9" s="13"/>
      <c r="K9" s="7"/>
    </row>
    <row r="10" spans="2:11" ht="20.25" customHeight="1" x14ac:dyDescent="0.35">
      <c r="B10" s="5"/>
      <c r="C10" s="14" t="s">
        <v>2</v>
      </c>
      <c r="D10" s="15"/>
      <c r="E10" s="15"/>
      <c r="F10" s="15"/>
      <c r="G10" s="15"/>
      <c r="H10" s="15"/>
      <c r="I10" s="15"/>
      <c r="J10" s="13"/>
      <c r="K10" s="7"/>
    </row>
    <row r="11" spans="2:11" ht="7.5" customHeight="1" x14ac:dyDescent="0.35">
      <c r="B11" s="5"/>
      <c r="C11" s="1"/>
      <c r="D11" s="1"/>
      <c r="E11" s="1"/>
      <c r="F11" s="1"/>
      <c r="G11" s="1"/>
      <c r="H11" s="12"/>
      <c r="I11" s="12"/>
      <c r="J11" s="13"/>
      <c r="K11" s="7"/>
    </row>
    <row r="12" spans="2:11" ht="56.5" customHeight="1" x14ac:dyDescent="0.35">
      <c r="B12" s="5"/>
      <c r="C12" s="203" t="s">
        <v>3</v>
      </c>
      <c r="D12" s="204"/>
      <c r="E12" s="16" t="s">
        <v>68</v>
      </c>
      <c r="F12" s="16" t="s">
        <v>69</v>
      </c>
      <c r="G12" s="16" t="s">
        <v>93</v>
      </c>
      <c r="H12" s="16" t="s">
        <v>56</v>
      </c>
      <c r="I12" s="16" t="s">
        <v>40</v>
      </c>
      <c r="J12" s="19"/>
    </row>
    <row r="13" spans="2:11" ht="19.75" customHeight="1" x14ac:dyDescent="0.35">
      <c r="B13" s="5"/>
      <c r="C13" s="20">
        <v>1</v>
      </c>
      <c r="D13" s="21" t="str">
        <f>BPU!D13</f>
        <v>Avocat associé (15 ans d'expérience et +)</v>
      </c>
      <c r="E13" s="109">
        <f>BPU!G13</f>
        <v>0</v>
      </c>
      <c r="F13" s="109">
        <f>BPU!H13</f>
        <v>0</v>
      </c>
      <c r="G13" s="250">
        <v>140</v>
      </c>
      <c r="H13" s="110">
        <f>E13*G13</f>
        <v>0</v>
      </c>
      <c r="I13" s="110">
        <f>F13*G13</f>
        <v>0</v>
      </c>
      <c r="J13" s="19"/>
    </row>
    <row r="14" spans="2:11" ht="43.5" customHeight="1" x14ac:dyDescent="0.35">
      <c r="B14" s="5"/>
      <c r="C14" s="20">
        <v>2</v>
      </c>
      <c r="D14" s="21" t="str">
        <f>BPU!D14</f>
        <v>Avocat senior/intermédiaire (entre 5 et 15 ans d'expérience)</v>
      </c>
      <c r="E14" s="109">
        <f>BPU!G14</f>
        <v>0</v>
      </c>
      <c r="F14" s="109">
        <f>BPU!H14</f>
        <v>0</v>
      </c>
      <c r="G14" s="250">
        <v>140</v>
      </c>
      <c r="H14" s="110">
        <f t="shared" ref="H14:H16" si="0">E14*G14</f>
        <v>0</v>
      </c>
      <c r="I14" s="110">
        <f t="shared" ref="I14:I16" si="1">F14*G14</f>
        <v>0</v>
      </c>
      <c r="J14" s="19"/>
    </row>
    <row r="15" spans="2:11" ht="37" customHeight="1" x14ac:dyDescent="0.35">
      <c r="B15" s="5"/>
      <c r="C15" s="20">
        <v>3</v>
      </c>
      <c r="D15" s="21" t="str">
        <f>BPU!D15</f>
        <v>Avocat junior (4-5 ans d'expérience)</v>
      </c>
      <c r="E15" s="109">
        <f>BPU!G15</f>
        <v>0</v>
      </c>
      <c r="F15" s="109">
        <f>BPU!H15</f>
        <v>0</v>
      </c>
      <c r="G15" s="250">
        <v>150</v>
      </c>
      <c r="H15" s="110">
        <f t="shared" si="0"/>
        <v>0</v>
      </c>
      <c r="I15" s="110">
        <f t="shared" si="1"/>
        <v>0</v>
      </c>
      <c r="J15" s="19"/>
    </row>
    <row r="16" spans="2:11" ht="46.5" customHeight="1" x14ac:dyDescent="0.35">
      <c r="B16" s="5"/>
      <c r="C16" s="20">
        <v>4</v>
      </c>
      <c r="D16" s="21" t="str">
        <f>BPU!D16</f>
        <v>Avocat adjoint (entre 0 et 4 ans d'expérience)</v>
      </c>
      <c r="E16" s="109">
        <f>BPU!G16</f>
        <v>0</v>
      </c>
      <c r="F16" s="109">
        <f>BPU!H16</f>
        <v>0</v>
      </c>
      <c r="G16" s="250">
        <v>160</v>
      </c>
      <c r="H16" s="110">
        <f t="shared" si="0"/>
        <v>0</v>
      </c>
      <c r="I16" s="110">
        <f t="shared" si="1"/>
        <v>0</v>
      </c>
      <c r="J16" s="19"/>
    </row>
    <row r="17" spans="2:10" ht="24.75" customHeight="1" x14ac:dyDescent="0.35">
      <c r="B17" s="5"/>
      <c r="C17" s="195" t="s">
        <v>66</v>
      </c>
      <c r="D17" s="196"/>
      <c r="E17" s="196"/>
      <c r="F17" s="197"/>
      <c r="G17" s="139">
        <f>SUM(G13:G16)</f>
        <v>590</v>
      </c>
      <c r="H17" s="111">
        <f>SUM(H13:H16)</f>
        <v>0</v>
      </c>
      <c r="I17" s="111">
        <f>SUM(I13:I16)</f>
        <v>0</v>
      </c>
      <c r="J17" s="19"/>
    </row>
    <row r="18" spans="2:10" ht="24.75" customHeight="1" thickBot="1" x14ac:dyDescent="0.4">
      <c r="B18" s="5"/>
      <c r="C18" s="25"/>
      <c r="D18" s="25"/>
      <c r="E18" s="25"/>
      <c r="F18" s="25"/>
      <c r="G18" s="25"/>
      <c r="H18" s="25"/>
      <c r="I18" s="25"/>
      <c r="J18" s="19"/>
    </row>
    <row r="19" spans="2:10" ht="24.75" customHeight="1" x14ac:dyDescent="0.35">
      <c r="B19" s="5"/>
      <c r="C19" s="222" t="s">
        <v>83</v>
      </c>
      <c r="D19" s="223"/>
      <c r="E19" s="223"/>
      <c r="F19" s="223"/>
      <c r="G19" s="251" t="s">
        <v>79</v>
      </c>
      <c r="J19" s="19"/>
    </row>
    <row r="20" spans="2:10" ht="24.75" customHeight="1" x14ac:dyDescent="0.35">
      <c r="B20" s="5"/>
      <c r="C20" s="224"/>
      <c r="D20" s="225"/>
      <c r="E20" s="225"/>
      <c r="F20" s="225"/>
      <c r="G20" s="252"/>
      <c r="J20" s="19"/>
    </row>
    <row r="21" spans="2:10" ht="24.5" customHeight="1" thickBot="1" x14ac:dyDescent="0.4">
      <c r="B21" s="5"/>
      <c r="C21" s="126">
        <v>1</v>
      </c>
      <c r="D21" s="127" t="s">
        <v>101</v>
      </c>
      <c r="E21" s="128"/>
      <c r="F21" s="129"/>
      <c r="G21" s="156">
        <f>BPU!G22</f>
        <v>0</v>
      </c>
      <c r="J21" s="135"/>
    </row>
    <row r="22" spans="2:10" ht="24.75" customHeight="1" thickBot="1" x14ac:dyDescent="0.4">
      <c r="B22" s="5"/>
      <c r="C22" s="126">
        <v>2</v>
      </c>
      <c r="D22" s="127" t="s">
        <v>91</v>
      </c>
      <c r="E22" s="128"/>
      <c r="F22" s="129"/>
      <c r="G22" s="156">
        <f>BPU!G23</f>
        <v>0</v>
      </c>
      <c r="H22" s="125"/>
      <c r="I22" s="235" t="s">
        <v>94</v>
      </c>
      <c r="J22" s="236"/>
    </row>
    <row r="23" spans="2:10" ht="24.75" customHeight="1" thickBot="1" x14ac:dyDescent="0.4">
      <c r="B23" s="5"/>
      <c r="C23" s="130">
        <v>3</v>
      </c>
      <c r="D23" s="131" t="s">
        <v>92</v>
      </c>
      <c r="E23" s="132"/>
      <c r="F23" s="133"/>
      <c r="G23" s="156">
        <f>BPU!G24</f>
        <v>0</v>
      </c>
      <c r="H23" s="125"/>
      <c r="I23" s="140" t="e">
        <f>(E13*G13*(1-G24/100))+(E14*G14*(1-G24/100))+(E15*G15*(1-G24/100))+(E16*G16*(1-G24/100))</f>
        <v>#DIV/0!</v>
      </c>
      <c r="J23" s="137" t="s">
        <v>84</v>
      </c>
    </row>
    <row r="24" spans="2:10" ht="24.75" customHeight="1" thickBot="1" x14ac:dyDescent="0.4">
      <c r="B24" s="5"/>
      <c r="C24" s="208" t="s">
        <v>80</v>
      </c>
      <c r="D24" s="209"/>
      <c r="E24" s="209"/>
      <c r="F24" s="210"/>
      <c r="G24" s="157" t="e">
        <f>BPU!G25</f>
        <v>#DIV/0!</v>
      </c>
      <c r="H24" s="125"/>
      <c r="I24" s="136" t="e">
        <f>I23*1.2</f>
        <v>#DIV/0!</v>
      </c>
      <c r="J24" s="137" t="s">
        <v>85</v>
      </c>
    </row>
    <row r="25" spans="2:10" ht="5.5" customHeight="1" thickBot="1" x14ac:dyDescent="0.4">
      <c r="B25" s="30"/>
      <c r="C25" s="31"/>
      <c r="D25" s="31"/>
      <c r="E25" s="31"/>
      <c r="F25" s="31"/>
      <c r="G25" s="31"/>
      <c r="H25" s="31"/>
      <c r="I25" s="31"/>
      <c r="J25" s="32"/>
    </row>
  </sheetData>
  <mergeCells count="11">
    <mergeCell ref="C19:F20"/>
    <mergeCell ref="G19:G20"/>
    <mergeCell ref="I22:J22"/>
    <mergeCell ref="C24:F24"/>
    <mergeCell ref="B2:J2"/>
    <mergeCell ref="C5:D5"/>
    <mergeCell ref="F5:I5"/>
    <mergeCell ref="C8:I8"/>
    <mergeCell ref="C12:D12"/>
    <mergeCell ref="C3:J3"/>
    <mergeCell ref="C17:F17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6699"/>
  </sheetPr>
  <dimension ref="B1:P15"/>
  <sheetViews>
    <sheetView showGridLines="0" zoomScale="85" zoomScaleNormal="85" zoomScaleSheetLayoutView="25" workbookViewId="0">
      <selection activeCell="H12" sqref="H12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29.08203125" customWidth="1"/>
    <col min="5" max="6" width="15.75" customWidth="1"/>
    <col min="7" max="8" width="15.5" customWidth="1"/>
    <col min="9" max="9" width="25.25" customWidth="1"/>
    <col min="10" max="10" width="14.33203125" customWidth="1"/>
    <col min="11" max="11" width="17.75" customWidth="1"/>
    <col min="12" max="12" width="18.5" customWidth="1"/>
    <col min="13" max="13" width="0.75" customWidth="1"/>
    <col min="14" max="14" width="17.33203125" customWidth="1"/>
    <col min="15" max="15" width="1.5" customWidth="1"/>
    <col min="17" max="17" width="11.25" customWidth="1"/>
  </cols>
  <sheetData>
    <row r="1" spans="2:16" ht="10.15" customHeight="1" thickBot="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6" ht="75.75" customHeight="1" thickBot="1" x14ac:dyDescent="0.4">
      <c r="B2" s="237" t="str">
        <f>DPGF!B2</f>
        <v>DCF 2025 0331 Prestations d'assistance et de veille en matière de fiscalité pour le Groupe AFD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9"/>
    </row>
    <row r="3" spans="2:16" ht="34.5" customHeight="1" thickBot="1" x14ac:dyDescent="0.4">
      <c r="B3" s="117"/>
      <c r="C3" s="189" t="s">
        <v>50</v>
      </c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207"/>
    </row>
    <row r="4" spans="2:16" ht="18.75" customHeight="1" x14ac:dyDescent="0.3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  <row r="5" spans="2:16" ht="31.5" customHeight="1" x14ac:dyDescent="0.35">
      <c r="B5" s="5"/>
      <c r="C5" s="201" t="s">
        <v>0</v>
      </c>
      <c r="D5" s="201"/>
      <c r="E5" s="202">
        <f>DQE!F5</f>
        <v>0</v>
      </c>
      <c r="F5" s="202"/>
      <c r="G5" s="202"/>
      <c r="H5" s="202"/>
      <c r="I5" s="202"/>
      <c r="J5" s="202"/>
      <c r="K5" s="202"/>
      <c r="L5" s="202"/>
      <c r="M5" s="202"/>
      <c r="N5" s="202"/>
      <c r="O5" s="6"/>
      <c r="P5" s="7"/>
    </row>
    <row r="6" spans="2:16" s="7" customFormat="1" ht="6" customHeight="1" x14ac:dyDescent="0.35">
      <c r="B6" s="8"/>
      <c r="C6" s="9"/>
      <c r="D6" s="9"/>
      <c r="E6" s="9"/>
      <c r="F6" s="9"/>
      <c r="G6" s="9"/>
      <c r="H6" s="9"/>
      <c r="I6" s="9"/>
      <c r="J6" s="9"/>
      <c r="K6" s="9"/>
      <c r="L6" s="10"/>
      <c r="M6" s="10"/>
      <c r="N6" s="10"/>
      <c r="O6" s="6"/>
    </row>
    <row r="7" spans="2:16" s="7" customFormat="1" ht="33" customHeight="1" x14ac:dyDescent="0.35">
      <c r="B7" s="8"/>
      <c r="C7" s="112" t="s">
        <v>38</v>
      </c>
      <c r="D7" s="11"/>
      <c r="E7" s="11"/>
      <c r="F7" s="11"/>
      <c r="G7" s="144" t="s">
        <v>90</v>
      </c>
      <c r="H7" s="142"/>
      <c r="I7" s="142"/>
      <c r="J7" s="11"/>
      <c r="K7" s="11"/>
      <c r="L7" s="11"/>
      <c r="M7" s="11"/>
      <c r="N7" s="11"/>
      <c r="O7" s="6"/>
    </row>
    <row r="8" spans="2:16" s="7" customFormat="1" ht="23.5" customHeight="1" x14ac:dyDescent="0.35">
      <c r="B8" s="8"/>
      <c r="C8" s="113" t="s">
        <v>46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6"/>
    </row>
    <row r="9" spans="2:16" s="7" customFormat="1" ht="23.5" customHeight="1" x14ac:dyDescent="0.35">
      <c r="B9" s="8"/>
      <c r="C9" s="113"/>
      <c r="D9" s="11"/>
      <c r="E9" s="11"/>
      <c r="F9" s="11"/>
      <c r="G9" s="11"/>
      <c r="H9" s="116" t="s">
        <v>67</v>
      </c>
      <c r="I9" s="116" t="s">
        <v>45</v>
      </c>
      <c r="J9" s="11"/>
      <c r="K9" s="11"/>
      <c r="L9" s="11"/>
      <c r="M9" s="11"/>
      <c r="N9" s="11"/>
      <c r="O9" s="6"/>
    </row>
    <row r="10" spans="2:16" s="7" customFormat="1" ht="23.5" customHeight="1" x14ac:dyDescent="0.35">
      <c r="B10" s="8"/>
      <c r="C10" s="113"/>
      <c r="D10" s="246" t="s">
        <v>43</v>
      </c>
      <c r="E10" s="246"/>
      <c r="F10" s="246"/>
      <c r="G10" s="247"/>
      <c r="H10" s="114">
        <f>(DPGF!E36)*4</f>
        <v>0</v>
      </c>
      <c r="I10" s="114">
        <f>(DPGF!E37)*4</f>
        <v>0</v>
      </c>
      <c r="J10" s="11"/>
      <c r="K10" s="11"/>
      <c r="L10" s="11"/>
      <c r="M10" s="11"/>
      <c r="N10" s="11"/>
      <c r="O10" s="6"/>
    </row>
    <row r="11" spans="2:16" s="7" customFormat="1" ht="23.5" customHeight="1" thickBot="1" x14ac:dyDescent="0.4">
      <c r="B11" s="8"/>
      <c r="C11" s="113"/>
      <c r="D11" s="241" t="s">
        <v>41</v>
      </c>
      <c r="E11" s="241"/>
      <c r="F11" s="241"/>
      <c r="G11" s="242"/>
      <c r="H11" s="115" t="e">
        <f>DQE!I23*4</f>
        <v>#DIV/0!</v>
      </c>
      <c r="I11" s="115" t="e">
        <f>DQE!I24*4</f>
        <v>#DIV/0!</v>
      </c>
      <c r="J11" s="11"/>
      <c r="K11" s="11"/>
      <c r="L11" s="11"/>
      <c r="M11" s="11"/>
      <c r="N11" s="11"/>
      <c r="O11" s="6"/>
    </row>
    <row r="12" spans="2:16" s="7" customFormat="1" ht="23.5" customHeight="1" thickBot="1" x14ac:dyDescent="0.4">
      <c r="B12" s="8"/>
      <c r="C12" s="113"/>
      <c r="D12" s="243" t="s">
        <v>44</v>
      </c>
      <c r="E12" s="244"/>
      <c r="F12" s="244"/>
      <c r="G12" s="245"/>
      <c r="H12" s="123" t="e">
        <f>H10+H11</f>
        <v>#DIV/0!</v>
      </c>
      <c r="I12" s="123" t="e">
        <f>I10+I11</f>
        <v>#DIV/0!</v>
      </c>
      <c r="J12" s="11"/>
      <c r="K12" s="11"/>
      <c r="L12" s="11"/>
      <c r="M12" s="11"/>
      <c r="N12" s="11"/>
      <c r="O12" s="6"/>
    </row>
    <row r="13" spans="2:16" s="7" customFormat="1" ht="23.5" customHeight="1" x14ac:dyDescent="0.35"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6"/>
    </row>
    <row r="14" spans="2:16" s="7" customFormat="1" ht="23.5" customHeight="1" x14ac:dyDescent="0.35">
      <c r="B14" s="8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6"/>
    </row>
    <row r="15" spans="2:16" ht="7.5" customHeight="1" x14ac:dyDescent="0.35">
      <c r="B15" s="5"/>
      <c r="C15" s="1"/>
      <c r="D15" s="1"/>
      <c r="E15" s="1"/>
      <c r="F15" s="1"/>
      <c r="G15" s="1"/>
      <c r="H15" s="1"/>
      <c r="I15" s="1"/>
      <c r="J15" s="1"/>
      <c r="K15" s="1"/>
      <c r="L15" s="12"/>
      <c r="M15" s="12"/>
      <c r="N15" s="12"/>
      <c r="O15" s="13"/>
      <c r="P15" s="7"/>
    </row>
  </sheetData>
  <mergeCells count="7">
    <mergeCell ref="D11:G11"/>
    <mergeCell ref="D12:G12"/>
    <mergeCell ref="C3:O3"/>
    <mergeCell ref="B2:O2"/>
    <mergeCell ref="C5:D5"/>
    <mergeCell ref="E5:N5"/>
    <mergeCell ref="D10:G10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DPGF</vt:lpstr>
      <vt:lpstr>BPU</vt:lpstr>
      <vt:lpstr>DQE</vt:lpstr>
      <vt:lpstr>SYNTHESE TOTAL ESTIMATIF</vt:lpstr>
      <vt:lpstr>DPGF!_Toc25250064</vt:lpstr>
      <vt:lpstr>BPU!Zone_d_impression</vt:lpstr>
      <vt:lpstr>DPGF!Zone_d_impression</vt:lpstr>
      <vt:lpstr>DQE!Zone_d_impression</vt:lpstr>
      <vt:lpstr>'SYNTHESE TOTAL ESTIMATIF'!Zone_d_impression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HETAIN Nicolas</cp:lastModifiedBy>
  <dcterms:created xsi:type="dcterms:W3CDTF">2020-12-08T12:28:33Z</dcterms:created>
  <dcterms:modified xsi:type="dcterms:W3CDTF">2025-11-06T15:53:13Z</dcterms:modified>
</cp:coreProperties>
</file>